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calcPr calcId="144525"/>
</workbook>
</file>

<file path=xl/calcChain.xml><?xml version="1.0" encoding="utf-8"?>
<calcChain xmlns="http://schemas.openxmlformats.org/spreadsheetml/2006/main">
  <c r="AQ17" i="22" l="1"/>
  <c r="D52" i="22"/>
  <c r="T52" i="22"/>
  <c r="V52" i="22"/>
  <c r="X52" i="22" s="1"/>
  <c r="Y52" i="22"/>
  <c r="AA52" i="22"/>
  <c r="AC52" i="22" s="1"/>
  <c r="AD52" i="22"/>
  <c r="AF52" i="22"/>
  <c r="AH52" i="22" s="1"/>
  <c r="AI52" i="22"/>
  <c r="AK52" i="22"/>
  <c r="AM52" i="22" s="1"/>
  <c r="AN52" i="22"/>
  <c r="AP52" i="22"/>
  <c r="AR52" i="22" s="1"/>
  <c r="AS52" i="22"/>
  <c r="AT52" i="22"/>
  <c r="AU52" i="22"/>
  <c r="AV52" i="22"/>
  <c r="AW52" i="22"/>
  <c r="AX52" i="22"/>
  <c r="AY52" i="22"/>
  <c r="BA52" i="22"/>
  <c r="BB52" i="22"/>
  <c r="BC52" i="22"/>
  <c r="BD52" i="22"/>
  <c r="BE52" i="22"/>
  <c r="BG52" i="22"/>
  <c r="BH52" i="22"/>
  <c r="BI52" i="22"/>
  <c r="BJ52" i="22"/>
  <c r="BK52" i="22"/>
  <c r="BL52" i="22"/>
  <c r="BM52" i="22"/>
  <c r="BS52" i="22"/>
  <c r="BU52" i="22"/>
  <c r="BV52" i="22"/>
  <c r="BX52" i="22"/>
  <c r="BY52" i="22"/>
  <c r="CA52" i="22"/>
  <c r="CB52" i="22"/>
  <c r="CD52" i="22"/>
  <c r="CE52" i="22"/>
  <c r="CF52" i="22"/>
  <c r="CG52" i="22"/>
  <c r="CH52" i="22"/>
  <c r="CJ52" i="22"/>
  <c r="CK52" i="22"/>
  <c r="CM52" i="22"/>
  <c r="CN52" i="22"/>
  <c r="CP52" i="22"/>
  <c r="CQ52" i="22"/>
  <c r="CS52" i="22"/>
  <c r="CT52" i="22"/>
  <c r="CV52" i="22"/>
  <c r="CW52" i="22"/>
  <c r="CY52" i="22"/>
  <c r="CZ52" i="22"/>
  <c r="DA52" i="22"/>
  <c r="DB52" i="22"/>
  <c r="DC52" i="22"/>
  <c r="DE52" i="22"/>
  <c r="DF52" i="22"/>
  <c r="DJ52" i="22"/>
  <c r="DK52" i="22"/>
  <c r="DL52" i="22"/>
  <c r="DM52" i="22"/>
  <c r="DO52" i="22"/>
  <c r="DP52" i="22"/>
  <c r="DQ52" i="22"/>
  <c r="DR52" i="22"/>
  <c r="DS52" i="22"/>
  <c r="DU52" i="22"/>
  <c r="DV52" i="22"/>
  <c r="DW52" i="22"/>
  <c r="DX52" i="22"/>
  <c r="DY52" i="22"/>
  <c r="DZ52" i="22"/>
  <c r="EA52" i="22"/>
  <c r="EB52" i="22"/>
  <c r="CR48" i="22"/>
  <c r="CR39" i="22"/>
  <c r="CR52" i="22" s="1"/>
  <c r="BT29" i="22"/>
  <c r="BZ11" i="22"/>
  <c r="BZ12" i="22"/>
  <c r="BZ13" i="22"/>
  <c r="BZ14" i="22"/>
  <c r="BZ15" i="22"/>
  <c r="BZ16" i="22"/>
  <c r="BZ17" i="22"/>
  <c r="BZ18" i="22"/>
  <c r="BZ19" i="22"/>
  <c r="BZ20" i="22"/>
  <c r="BZ21" i="22"/>
  <c r="BZ22" i="22"/>
  <c r="BZ23" i="22"/>
  <c r="BZ24" i="22"/>
  <c r="BZ25" i="22"/>
  <c r="BZ26" i="22"/>
  <c r="BZ27" i="22"/>
  <c r="BZ28" i="22"/>
  <c r="BZ29" i="22"/>
  <c r="BZ30" i="22"/>
  <c r="BZ31" i="22"/>
  <c r="BZ32" i="22"/>
  <c r="BZ33" i="22"/>
  <c r="BZ34" i="22"/>
  <c r="BZ35" i="22"/>
  <c r="BZ36" i="22"/>
  <c r="BZ37" i="22"/>
  <c r="BZ38" i="22"/>
  <c r="BZ39" i="22"/>
  <c r="BZ40" i="22"/>
  <c r="BZ41" i="22"/>
  <c r="BZ42" i="22"/>
  <c r="BZ43" i="22"/>
  <c r="BZ44" i="22"/>
  <c r="BZ45" i="22"/>
  <c r="BZ46" i="22"/>
  <c r="BZ47" i="22"/>
  <c r="BZ48" i="22"/>
  <c r="BZ49" i="22"/>
  <c r="BZ50" i="22"/>
  <c r="BZ51" i="22"/>
  <c r="BZ10" i="22"/>
  <c r="BZ52" i="22" s="1"/>
  <c r="BW11" i="22"/>
  <c r="BW12" i="22"/>
  <c r="BW13" i="22"/>
  <c r="BW14" i="22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W31" i="22"/>
  <c r="BW32" i="22"/>
  <c r="BW33" i="22"/>
  <c r="BW34" i="22"/>
  <c r="BW35" i="22"/>
  <c r="BW36" i="22"/>
  <c r="BW37" i="22"/>
  <c r="BW38" i="22"/>
  <c r="BW39" i="22"/>
  <c r="BW40" i="22"/>
  <c r="BW41" i="22"/>
  <c r="BW42" i="22"/>
  <c r="BW43" i="22"/>
  <c r="BW44" i="22"/>
  <c r="BW45" i="22"/>
  <c r="BW46" i="22"/>
  <c r="BW47" i="22"/>
  <c r="BW48" i="22"/>
  <c r="BW49" i="22"/>
  <c r="BW50" i="22"/>
  <c r="BW51" i="22"/>
  <c r="BW10" i="22"/>
  <c r="BW52" i="22" s="1"/>
  <c r="BT12" i="22"/>
  <c r="BT13" i="22"/>
  <c r="BT15" i="22"/>
  <c r="BT28" i="22"/>
  <c r="BT30" i="22"/>
  <c r="BT39" i="22"/>
  <c r="BT48" i="22"/>
  <c r="AO39" i="22"/>
  <c r="AO52" i="22" s="1"/>
  <c r="AJ39" i="22"/>
  <c r="AJ48" i="22"/>
  <c r="Z48" i="22"/>
  <c r="Z52" i="22" s="1"/>
  <c r="DT11" i="22"/>
  <c r="DT12" i="22"/>
  <c r="DT13" i="22"/>
  <c r="DT14" i="22"/>
  <c r="DT15" i="22"/>
  <c r="DT16" i="22"/>
  <c r="DT17" i="22"/>
  <c r="DT18" i="22"/>
  <c r="DT19" i="22"/>
  <c r="DT20" i="22"/>
  <c r="DT21" i="22"/>
  <c r="DT22" i="22"/>
  <c r="DT23" i="22"/>
  <c r="DT24" i="22"/>
  <c r="DT25" i="22"/>
  <c r="DT26" i="22"/>
  <c r="DT27" i="22"/>
  <c r="DT28" i="22"/>
  <c r="DT29" i="22"/>
  <c r="DT30" i="22"/>
  <c r="DT31" i="22"/>
  <c r="DT32" i="22"/>
  <c r="DT33" i="22"/>
  <c r="DT34" i="22"/>
  <c r="DT35" i="22"/>
  <c r="DT36" i="22"/>
  <c r="DT37" i="22"/>
  <c r="DT38" i="22"/>
  <c r="DT39" i="22"/>
  <c r="DT40" i="22"/>
  <c r="DT41" i="22"/>
  <c r="DT42" i="22"/>
  <c r="DT43" i="22"/>
  <c r="DT44" i="22"/>
  <c r="DT45" i="22"/>
  <c r="DT46" i="22"/>
  <c r="DT47" i="22"/>
  <c r="DT48" i="22"/>
  <c r="DT49" i="22"/>
  <c r="DT50" i="22"/>
  <c r="DT51" i="22"/>
  <c r="DT10" i="22"/>
  <c r="DT52" i="22" s="1"/>
  <c r="DN11" i="22"/>
  <c r="DN12" i="22"/>
  <c r="DN13" i="22"/>
  <c r="DN14" i="22"/>
  <c r="DN15" i="22"/>
  <c r="DN16" i="22"/>
  <c r="DN17" i="22"/>
  <c r="DN18" i="22"/>
  <c r="DN19" i="22"/>
  <c r="DN20" i="22"/>
  <c r="DN21" i="22"/>
  <c r="DN22" i="22"/>
  <c r="DN23" i="22"/>
  <c r="DN24" i="22"/>
  <c r="DN25" i="22"/>
  <c r="DN26" i="22"/>
  <c r="DN27" i="22"/>
  <c r="DN28" i="22"/>
  <c r="DN29" i="22"/>
  <c r="DN30" i="22"/>
  <c r="DN31" i="22"/>
  <c r="DN32" i="22"/>
  <c r="DN33" i="22"/>
  <c r="DN34" i="22"/>
  <c r="DN35" i="22"/>
  <c r="DN36" i="22"/>
  <c r="DN37" i="22"/>
  <c r="DN38" i="22"/>
  <c r="DN39" i="22"/>
  <c r="DN40" i="22"/>
  <c r="DN41" i="22"/>
  <c r="DN42" i="22"/>
  <c r="DN43" i="22"/>
  <c r="DN44" i="22"/>
  <c r="DN45" i="22"/>
  <c r="DN46" i="22"/>
  <c r="DN47" i="22"/>
  <c r="DN48" i="22"/>
  <c r="DN49" i="22"/>
  <c r="DN50" i="22"/>
  <c r="DN51" i="22"/>
  <c r="DN10" i="22"/>
  <c r="DN52" i="22" s="1"/>
  <c r="DD11" i="22"/>
  <c r="DD12" i="22"/>
  <c r="DD13" i="22"/>
  <c r="DD14" i="22"/>
  <c r="DD15" i="22"/>
  <c r="DD16" i="22"/>
  <c r="DD17" i="22"/>
  <c r="DD18" i="22"/>
  <c r="DD19" i="22"/>
  <c r="DD20" i="22"/>
  <c r="DD21" i="22"/>
  <c r="DD22" i="22"/>
  <c r="DD23" i="22"/>
  <c r="DD24" i="22"/>
  <c r="DD25" i="22"/>
  <c r="DD26" i="22"/>
  <c r="DD27" i="22"/>
  <c r="DD28" i="22"/>
  <c r="DD29" i="22"/>
  <c r="DD30" i="22"/>
  <c r="DD31" i="22"/>
  <c r="DD32" i="22"/>
  <c r="DD33" i="22"/>
  <c r="DD34" i="22"/>
  <c r="DD35" i="22"/>
  <c r="DD36" i="22"/>
  <c r="DD37" i="22"/>
  <c r="DD38" i="22"/>
  <c r="DD39" i="22"/>
  <c r="DD40" i="22"/>
  <c r="DD41" i="22"/>
  <c r="DD42" i="22"/>
  <c r="DD43" i="22"/>
  <c r="DD44" i="22"/>
  <c r="DD45" i="22"/>
  <c r="DD46" i="22"/>
  <c r="DD47" i="22"/>
  <c r="DD48" i="22"/>
  <c r="DD49" i="22"/>
  <c r="DD50" i="22"/>
  <c r="DD51" i="22"/>
  <c r="DD10" i="22"/>
  <c r="DD52" i="22" s="1"/>
  <c r="CX11" i="22"/>
  <c r="CX12" i="22"/>
  <c r="CX13" i="22"/>
  <c r="CX14" i="22"/>
  <c r="CX15" i="22"/>
  <c r="CX16" i="22"/>
  <c r="CX17" i="22"/>
  <c r="CX18" i="22"/>
  <c r="CX19" i="22"/>
  <c r="CX20" i="22"/>
  <c r="CX21" i="22"/>
  <c r="CX22" i="22"/>
  <c r="CX23" i="22"/>
  <c r="CX24" i="22"/>
  <c r="CX25" i="22"/>
  <c r="CX26" i="22"/>
  <c r="CX27" i="22"/>
  <c r="CX28" i="22"/>
  <c r="CX29" i="22"/>
  <c r="CX30" i="22"/>
  <c r="CX31" i="22"/>
  <c r="CX32" i="22"/>
  <c r="CX33" i="22"/>
  <c r="CX34" i="22"/>
  <c r="CX35" i="22"/>
  <c r="CX36" i="22"/>
  <c r="CX37" i="22"/>
  <c r="CX38" i="22"/>
  <c r="CX39" i="22"/>
  <c r="CX40" i="22"/>
  <c r="CX41" i="22"/>
  <c r="CX42" i="22"/>
  <c r="CX43" i="22"/>
  <c r="CX44" i="22"/>
  <c r="CX45" i="22"/>
  <c r="CX46" i="22"/>
  <c r="CX47" i="22"/>
  <c r="CX48" i="22"/>
  <c r="CX49" i="22"/>
  <c r="CX50" i="22"/>
  <c r="CX51" i="22"/>
  <c r="CX10" i="22"/>
  <c r="CX52" i="22" s="1"/>
  <c r="CU11" i="22"/>
  <c r="CU12" i="22"/>
  <c r="CU13" i="22"/>
  <c r="CU14" i="22"/>
  <c r="CU15" i="22"/>
  <c r="CU16" i="22"/>
  <c r="CU17" i="22"/>
  <c r="CU18" i="22"/>
  <c r="CU19" i="22"/>
  <c r="CU20" i="22"/>
  <c r="CU21" i="22"/>
  <c r="CU22" i="22"/>
  <c r="CU23" i="22"/>
  <c r="CU24" i="22"/>
  <c r="CU25" i="22"/>
  <c r="CU26" i="22"/>
  <c r="CU27" i="22"/>
  <c r="CU28" i="22"/>
  <c r="CU29" i="22"/>
  <c r="CU30" i="22"/>
  <c r="CU31" i="22"/>
  <c r="CU32" i="22"/>
  <c r="CU33" i="22"/>
  <c r="CU34" i="22"/>
  <c r="CU35" i="22"/>
  <c r="CU36" i="22"/>
  <c r="CU37" i="22"/>
  <c r="CU38" i="22"/>
  <c r="CU39" i="22"/>
  <c r="CU40" i="22"/>
  <c r="CU41" i="22"/>
  <c r="CU42" i="22"/>
  <c r="CU43" i="22"/>
  <c r="CU44" i="22"/>
  <c r="CU45" i="22"/>
  <c r="CU46" i="22"/>
  <c r="CU47" i="22"/>
  <c r="CU48" i="22"/>
  <c r="CU49" i="22"/>
  <c r="CU50" i="22"/>
  <c r="CU51" i="22"/>
  <c r="CU10" i="22"/>
  <c r="CU52" i="22" s="1"/>
  <c r="CO11" i="22"/>
  <c r="CO12" i="22"/>
  <c r="CO13" i="22"/>
  <c r="CO14" i="22"/>
  <c r="CO15" i="22"/>
  <c r="CO16" i="22"/>
  <c r="CO17" i="22"/>
  <c r="CO18" i="22"/>
  <c r="CO19" i="22"/>
  <c r="CO20" i="22"/>
  <c r="CO21" i="22"/>
  <c r="CO22" i="22"/>
  <c r="CO23" i="22"/>
  <c r="CO24" i="22"/>
  <c r="CO25" i="22"/>
  <c r="CO26" i="22"/>
  <c r="CO27" i="22"/>
  <c r="CO28" i="22"/>
  <c r="CO29" i="22"/>
  <c r="CO30" i="22"/>
  <c r="CO31" i="22"/>
  <c r="CO32" i="22"/>
  <c r="CO33" i="22"/>
  <c r="CO34" i="22"/>
  <c r="CO35" i="22"/>
  <c r="CO36" i="22"/>
  <c r="CO37" i="22"/>
  <c r="CO38" i="22"/>
  <c r="CO39" i="22"/>
  <c r="CO40" i="22"/>
  <c r="CO41" i="22"/>
  <c r="CO42" i="22"/>
  <c r="CO43" i="22"/>
  <c r="CO44" i="22"/>
  <c r="CO45" i="22"/>
  <c r="CO46" i="22"/>
  <c r="CO47" i="22"/>
  <c r="CO48" i="22"/>
  <c r="CO49" i="22"/>
  <c r="CO50" i="22"/>
  <c r="CO51" i="22"/>
  <c r="CO10" i="22"/>
  <c r="CO52" i="22" s="1"/>
  <c r="CL11" i="22"/>
  <c r="CL12" i="22"/>
  <c r="CL13" i="22"/>
  <c r="CL14" i="22"/>
  <c r="CL15" i="22"/>
  <c r="CL16" i="22"/>
  <c r="CL17" i="22"/>
  <c r="CL18" i="22"/>
  <c r="CL19" i="22"/>
  <c r="CL20" i="22"/>
  <c r="CL21" i="22"/>
  <c r="CL22" i="22"/>
  <c r="CL23" i="22"/>
  <c r="CL24" i="22"/>
  <c r="CL25" i="22"/>
  <c r="CL26" i="22"/>
  <c r="CL27" i="22"/>
  <c r="CL28" i="22"/>
  <c r="CL29" i="22"/>
  <c r="CL30" i="22"/>
  <c r="CL31" i="22"/>
  <c r="CL32" i="22"/>
  <c r="CL33" i="22"/>
  <c r="CL34" i="22"/>
  <c r="CL35" i="22"/>
  <c r="CL36" i="22"/>
  <c r="CL37" i="22"/>
  <c r="CL38" i="22"/>
  <c r="CL39" i="22"/>
  <c r="CL40" i="22"/>
  <c r="CL41" i="22"/>
  <c r="CL42" i="22"/>
  <c r="CL43" i="22"/>
  <c r="CL44" i="22"/>
  <c r="CL45" i="22"/>
  <c r="CL46" i="22"/>
  <c r="CL47" i="22"/>
  <c r="CL48" i="22"/>
  <c r="CL49" i="22"/>
  <c r="CL50" i="22"/>
  <c r="CL51" i="22"/>
  <c r="CL10" i="22"/>
  <c r="CL52" i="22" s="1"/>
  <c r="CI11" i="22"/>
  <c r="CI12" i="22"/>
  <c r="CI13" i="22"/>
  <c r="CI14" i="22"/>
  <c r="CI15" i="22"/>
  <c r="CI16" i="22"/>
  <c r="CI17" i="22"/>
  <c r="CI18" i="22"/>
  <c r="CI19" i="22"/>
  <c r="CI20" i="22"/>
  <c r="CI21" i="22"/>
  <c r="CI22" i="22"/>
  <c r="CI23" i="22"/>
  <c r="CI24" i="22"/>
  <c r="CI25" i="22"/>
  <c r="CI26" i="22"/>
  <c r="CI27" i="22"/>
  <c r="CI28" i="22"/>
  <c r="CI29" i="22"/>
  <c r="CI30" i="22"/>
  <c r="CI31" i="22"/>
  <c r="CI32" i="22"/>
  <c r="CI33" i="22"/>
  <c r="CI34" i="22"/>
  <c r="CI35" i="22"/>
  <c r="CI36" i="22"/>
  <c r="CI37" i="22"/>
  <c r="CI38" i="22"/>
  <c r="CI39" i="22"/>
  <c r="CI40" i="22"/>
  <c r="CI41" i="22"/>
  <c r="CI42" i="22"/>
  <c r="CI43" i="22"/>
  <c r="CI44" i="22"/>
  <c r="CI45" i="22"/>
  <c r="CI46" i="22"/>
  <c r="CI47" i="22"/>
  <c r="CI48" i="22"/>
  <c r="CI49" i="22"/>
  <c r="CI50" i="22"/>
  <c r="CI51" i="22"/>
  <c r="CI10" i="22"/>
  <c r="CI52" i="22" s="1"/>
  <c r="CC11" i="22"/>
  <c r="CC12" i="22"/>
  <c r="CC13" i="22"/>
  <c r="CC14" i="22"/>
  <c r="CC15" i="22"/>
  <c r="CC16" i="22"/>
  <c r="CC17" i="22"/>
  <c r="CC18" i="22"/>
  <c r="CC19" i="22"/>
  <c r="CC20" i="22"/>
  <c r="CC21" i="22"/>
  <c r="CC22" i="22"/>
  <c r="CC23" i="22"/>
  <c r="CC24" i="22"/>
  <c r="CC25" i="22"/>
  <c r="CC26" i="22"/>
  <c r="CC27" i="22"/>
  <c r="CC28" i="22"/>
  <c r="CC29" i="22"/>
  <c r="CC30" i="22"/>
  <c r="CC31" i="22"/>
  <c r="CC32" i="22"/>
  <c r="CC33" i="22"/>
  <c r="CC34" i="22"/>
  <c r="CC35" i="22"/>
  <c r="CC36" i="22"/>
  <c r="CC37" i="22"/>
  <c r="CC38" i="22"/>
  <c r="CC39" i="22"/>
  <c r="CC40" i="22"/>
  <c r="CC41" i="22"/>
  <c r="CC42" i="22"/>
  <c r="CC43" i="22"/>
  <c r="CC44" i="22"/>
  <c r="CC45" i="22"/>
  <c r="CC46" i="22"/>
  <c r="CC47" i="22"/>
  <c r="CC48" i="22"/>
  <c r="CC49" i="22"/>
  <c r="CC50" i="22"/>
  <c r="CC51" i="22"/>
  <c r="CC10" i="22"/>
  <c r="CC52" i="22" s="1"/>
  <c r="BO35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F31" i="22"/>
  <c r="BF32" i="22"/>
  <c r="BF33" i="22"/>
  <c r="BF34" i="22"/>
  <c r="BF35" i="22"/>
  <c r="BF36" i="22"/>
  <c r="BF37" i="22"/>
  <c r="BF38" i="22"/>
  <c r="BF39" i="22"/>
  <c r="BF40" i="22"/>
  <c r="BF41" i="22"/>
  <c r="BF42" i="22"/>
  <c r="BF43" i="22"/>
  <c r="BF44" i="22"/>
  <c r="BF45" i="22"/>
  <c r="BF46" i="22"/>
  <c r="BF47" i="22"/>
  <c r="BF48" i="22"/>
  <c r="BF49" i="22"/>
  <c r="BF50" i="22"/>
  <c r="BF51" i="22"/>
  <c r="BF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31" i="22"/>
  <c r="AZ32" i="22"/>
  <c r="AZ33" i="22"/>
  <c r="AZ34" i="22"/>
  <c r="AZ35" i="22"/>
  <c r="AZ36" i="22"/>
  <c r="AZ37" i="22"/>
  <c r="AZ38" i="22"/>
  <c r="AZ39" i="22"/>
  <c r="AZ40" i="22"/>
  <c r="AZ41" i="22"/>
  <c r="AZ42" i="22"/>
  <c r="AZ43" i="22"/>
  <c r="AZ44" i="22"/>
  <c r="AZ45" i="22"/>
  <c r="AZ46" i="22"/>
  <c r="AZ47" i="22"/>
  <c r="AZ48" i="22"/>
  <c r="AZ49" i="22"/>
  <c r="AZ50" i="22"/>
  <c r="AZ51" i="22"/>
  <c r="AZ10" i="22"/>
  <c r="AE51" i="22"/>
  <c r="AE11" i="22"/>
  <c r="AE12" i="22"/>
  <c r="AE13" i="22"/>
  <c r="AE28" i="22"/>
  <c r="AE29" i="22"/>
  <c r="AE30" i="22"/>
  <c r="AE31" i="22"/>
  <c r="AE39" i="22"/>
  <c r="AE40" i="22"/>
  <c r="AE42" i="22"/>
  <c r="AE43" i="22"/>
  <c r="AE48" i="22"/>
  <c r="AE49" i="22"/>
  <c r="AE10" i="22"/>
  <c r="AE52" i="22" s="1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P24" i="22" s="1"/>
  <c r="U25" i="22"/>
  <c r="U26" i="22"/>
  <c r="U27" i="22"/>
  <c r="U28" i="22"/>
  <c r="U29" i="22"/>
  <c r="U30" i="22"/>
  <c r="U31" i="22"/>
  <c r="U32" i="22"/>
  <c r="U33" i="22"/>
  <c r="U34" i="22"/>
  <c r="U35" i="22"/>
  <c r="U36" i="22"/>
  <c r="U37" i="22"/>
  <c r="U38" i="22"/>
  <c r="U39" i="22"/>
  <c r="U40" i="22"/>
  <c r="U41" i="22"/>
  <c r="U42" i="22"/>
  <c r="U43" i="22"/>
  <c r="U44" i="22"/>
  <c r="U45" i="22"/>
  <c r="U46" i="22"/>
  <c r="U47" i="22"/>
  <c r="U48" i="22"/>
  <c r="U49" i="22"/>
  <c r="U50" i="22"/>
  <c r="U51" i="22"/>
  <c r="O40" i="22"/>
  <c r="ED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2" i="22" s="1"/>
  <c r="Q50" i="22"/>
  <c r="Q51" i="22"/>
  <c r="P11" i="22"/>
  <c r="P17" i="22"/>
  <c r="P20" i="22"/>
  <c r="P27" i="22"/>
  <c r="AJ52" i="22" l="1"/>
  <c r="BT52" i="22"/>
  <c r="U52" i="22"/>
  <c r="AZ52" i="22"/>
  <c r="BF52" i="22"/>
  <c r="AQ52" i="22"/>
  <c r="AL52" i="22"/>
  <c r="AG52" i="22"/>
  <c r="AB52" i="22"/>
  <c r="W52" i="22"/>
  <c r="P23" i="22"/>
  <c r="P30" i="22"/>
  <c r="P32" i="22"/>
  <c r="P33" i="22"/>
  <c r="P37" i="22"/>
  <c r="P39" i="22"/>
  <c r="P40" i="22"/>
  <c r="P44" i="22"/>
  <c r="P45" i="22"/>
  <c r="P46" i="22"/>
  <c r="P47" i="22"/>
  <c r="P49" i="22"/>
  <c r="P51" i="22"/>
  <c r="P28" i="22"/>
  <c r="P15" i="22"/>
  <c r="P16" i="22"/>
  <c r="P18" i="22"/>
  <c r="P21" i="22"/>
  <c r="P22" i="22"/>
  <c r="P25" i="22"/>
  <c r="P14" i="22"/>
  <c r="BP10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K11" i="22"/>
  <c r="BO17" i="22"/>
  <c r="K19" i="22"/>
  <c r="DH20" i="22"/>
  <c r="F20" i="22" s="1"/>
  <c r="BO22" i="22"/>
  <c r="DH24" i="22"/>
  <c r="BO25" i="22"/>
  <c r="DH26" i="22"/>
  <c r="DH28" i="22"/>
  <c r="BO29" i="22"/>
  <c r="DH30" i="22"/>
  <c r="DH32" i="22"/>
  <c r="DH34" i="22"/>
  <c r="DH36" i="22"/>
  <c r="BO37" i="22"/>
  <c r="K39" i="22"/>
  <c r="DH40" i="22"/>
  <c r="BO41" i="22"/>
  <c r="DH44" i="22"/>
  <c r="F44" i="22" s="1"/>
  <c r="BO45" i="22"/>
  <c r="DH46" i="22"/>
  <c r="BO49" i="22"/>
  <c r="BO10" i="22"/>
  <c r="BO33" i="22"/>
  <c r="DH37" i="22"/>
  <c r="K20" i="22"/>
  <c r="DH17" i="22"/>
  <c r="K45" i="22"/>
  <c r="K51" i="22"/>
  <c r="ED52" i="22" l="1"/>
  <c r="F46" i="22"/>
  <c r="F34" i="22"/>
  <c r="F24" i="22"/>
  <c r="F40" i="22"/>
  <c r="F30" i="22"/>
  <c r="DH22" i="22"/>
  <c r="F22" i="22" s="1"/>
  <c r="DH49" i="22"/>
  <c r="F49" i="22" s="1"/>
  <c r="DH41" i="22"/>
  <c r="F41" i="22" s="1"/>
  <c r="AY53" i="22"/>
  <c r="F26" i="22"/>
  <c r="F32" i="22"/>
  <c r="F28" i="22"/>
  <c r="F36" i="22"/>
  <c r="DH23" i="22"/>
  <c r="F23" i="22" s="1"/>
  <c r="DH21" i="22"/>
  <c r="F21" i="22" s="1"/>
  <c r="DH18" i="22"/>
  <c r="F18" i="22" s="1"/>
  <c r="DH14" i="22"/>
  <c r="F14" i="22" s="1"/>
  <c r="DH10" i="22"/>
  <c r="BO13" i="22"/>
  <c r="P26" i="22"/>
  <c r="P19" i="22"/>
  <c r="DH12" i="22"/>
  <c r="F12" i="22" s="1"/>
  <c r="P12" i="22"/>
  <c r="R12" i="22" s="1"/>
  <c r="BO14" i="22"/>
  <c r="P48" i="22"/>
  <c r="R48" i="22" s="1"/>
  <c r="P42" i="22"/>
  <c r="R42" i="22" s="1"/>
  <c r="P38" i="22"/>
  <c r="P35" i="22"/>
  <c r="P31" i="22"/>
  <c r="R31" i="22" s="1"/>
  <c r="K13" i="22"/>
  <c r="P13" i="22"/>
  <c r="R13" i="22" s="1"/>
  <c r="P50" i="22"/>
  <c r="P43" i="22"/>
  <c r="R43" i="22" s="1"/>
  <c r="P41" i="22"/>
  <c r="P36" i="22"/>
  <c r="P34" i="22"/>
  <c r="P29" i="22"/>
  <c r="R29" i="22" s="1"/>
  <c r="F37" i="22"/>
  <c r="F17" i="22"/>
  <c r="DH38" i="22"/>
  <c r="F38" i="22" s="1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O21" i="22"/>
  <c r="K37" i="22"/>
  <c r="K29" i="22"/>
  <c r="K21" i="22"/>
  <c r="K33" i="22"/>
  <c r="K25" i="22"/>
  <c r="P10" i="22"/>
  <c r="P52" i="22" s="1"/>
  <c r="R52" i="22" s="1"/>
  <c r="K10" i="22"/>
  <c r="K35" i="22"/>
  <c r="K31" i="22"/>
  <c r="K27" i="22"/>
  <c r="K23" i="22"/>
  <c r="BO51" i="22"/>
  <c r="BO47" i="22"/>
  <c r="BO43" i="22"/>
  <c r="BO39" i="22"/>
  <c r="BO31" i="22"/>
  <c r="BO27" i="22"/>
  <c r="BO19" i="22"/>
  <c r="BO15" i="22"/>
  <c r="K49" i="22"/>
  <c r="K47" i="22"/>
  <c r="K43" i="22"/>
  <c r="K41" i="22"/>
  <c r="K17" i="22"/>
  <c r="K15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7" i="22"/>
  <c r="AR18" i="22"/>
  <c r="AR39" i="22"/>
  <c r="AR4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1" i="22"/>
  <c r="X10" i="22"/>
  <c r="W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C52" i="22"/>
  <c r="EC51" i="22"/>
  <c r="DI51" i="22"/>
  <c r="DG51" i="22"/>
  <c r="BP51" i="22"/>
  <c r="BN51" i="22"/>
  <c r="O51" i="22"/>
  <c r="S51" i="22" s="1"/>
  <c r="L51" i="22"/>
  <c r="J51" i="22"/>
  <c r="EC50" i="22"/>
  <c r="DI50" i="22"/>
  <c r="DG50" i="22"/>
  <c r="BP50" i="22"/>
  <c r="BN50" i="22"/>
  <c r="O50" i="22"/>
  <c r="L50" i="22"/>
  <c r="J50" i="22"/>
  <c r="EC49" i="22"/>
  <c r="DI49" i="22"/>
  <c r="DG49" i="22"/>
  <c r="BP49" i="22"/>
  <c r="BQ49" i="22" s="1"/>
  <c r="BN49" i="22"/>
  <c r="O49" i="22"/>
  <c r="L49" i="22"/>
  <c r="J49" i="22"/>
  <c r="EC48" i="22"/>
  <c r="DI48" i="22"/>
  <c r="G48" i="22" s="1"/>
  <c r="DG48" i="22"/>
  <c r="BP48" i="22"/>
  <c r="BN48" i="22"/>
  <c r="O48" i="22"/>
  <c r="L48" i="22"/>
  <c r="J48" i="22"/>
  <c r="EC47" i="22"/>
  <c r="DI47" i="22"/>
  <c r="DG47" i="22"/>
  <c r="BP47" i="22"/>
  <c r="BN47" i="22"/>
  <c r="O47" i="22"/>
  <c r="S47" i="22" s="1"/>
  <c r="L47" i="22"/>
  <c r="J47" i="22"/>
  <c r="EC46" i="22"/>
  <c r="DI46" i="22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G44" i="22" s="1"/>
  <c r="DG44" i="22"/>
  <c r="BP44" i="22"/>
  <c r="BN44" i="22"/>
  <c r="O44" i="22"/>
  <c r="L44" i="22"/>
  <c r="J44" i="22"/>
  <c r="EC43" i="22"/>
  <c r="DI43" i="22"/>
  <c r="DG43" i="22"/>
  <c r="BP43" i="22"/>
  <c r="BN43" i="22"/>
  <c r="O43" i="22"/>
  <c r="L43" i="22"/>
  <c r="J43" i="22"/>
  <c r="EC42" i="22"/>
  <c r="DI42" i="22"/>
  <c r="DG42" i="22"/>
  <c r="BP42" i="22"/>
  <c r="BN42" i="22"/>
  <c r="O42" i="22"/>
  <c r="S42" i="22" s="1"/>
  <c r="L42" i="22"/>
  <c r="J42" i="22"/>
  <c r="EC41" i="22"/>
  <c r="DI41" i="22"/>
  <c r="DG41" i="22"/>
  <c r="BP41" i="22"/>
  <c r="BQ41" i="22" s="1"/>
  <c r="BN41" i="22"/>
  <c r="O41" i="22"/>
  <c r="S41" i="22" s="1"/>
  <c r="L41" i="22"/>
  <c r="J41" i="22"/>
  <c r="EC40" i="22"/>
  <c r="DI40" i="22"/>
  <c r="G40" i="22" s="1"/>
  <c r="DG40" i="22"/>
  <c r="BP40" i="22"/>
  <c r="BN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DG38" i="22"/>
  <c r="BP38" i="22"/>
  <c r="BN38" i="22"/>
  <c r="O38" i="22"/>
  <c r="S38" i="22" s="1"/>
  <c r="L38" i="22"/>
  <c r="J38" i="22"/>
  <c r="EC37" i="22"/>
  <c r="DI37" i="22"/>
  <c r="DG37" i="22"/>
  <c r="BP37" i="22"/>
  <c r="BQ37" i="22" s="1"/>
  <c r="BN37" i="22"/>
  <c r="O37" i="22"/>
  <c r="S37" i="22" s="1"/>
  <c r="L37" i="22"/>
  <c r="J37" i="22"/>
  <c r="EC36" i="22"/>
  <c r="DI36" i="22"/>
  <c r="G36" i="22" s="1"/>
  <c r="DG36" i="22"/>
  <c r="BP36" i="22"/>
  <c r="BN36" i="22"/>
  <c r="O36" i="22"/>
  <c r="L36" i="22"/>
  <c r="J36" i="22"/>
  <c r="EC35" i="22"/>
  <c r="DI35" i="22"/>
  <c r="DG35" i="22"/>
  <c r="BP35" i="22"/>
  <c r="BN35" i="22"/>
  <c r="O35" i="22"/>
  <c r="L35" i="22"/>
  <c r="J35" i="22"/>
  <c r="EC34" i="22"/>
  <c r="DI34" i="22"/>
  <c r="DG34" i="22"/>
  <c r="BP34" i="22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S33" i="22" s="1"/>
  <c r="L33" i="22"/>
  <c r="J33" i="22"/>
  <c r="EC32" i="22"/>
  <c r="DI32" i="22"/>
  <c r="G32" i="22" s="1"/>
  <c r="DG32" i="22"/>
  <c r="BP32" i="22"/>
  <c r="BN32" i="22"/>
  <c r="O32" i="22"/>
  <c r="L32" i="22"/>
  <c r="J32" i="22"/>
  <c r="EC31" i="22"/>
  <c r="DI31" i="22"/>
  <c r="DG31" i="22"/>
  <c r="BP31" i="22"/>
  <c r="BN31" i="22"/>
  <c r="O31" i="22"/>
  <c r="L31" i="22"/>
  <c r="J31" i="22"/>
  <c r="EC30" i="22"/>
  <c r="DI30" i="22"/>
  <c r="DG30" i="22"/>
  <c r="BP30" i="22"/>
  <c r="BN30" i="22"/>
  <c r="O30" i="22"/>
  <c r="S30" i="22" s="1"/>
  <c r="L30" i="22"/>
  <c r="J30" i="22"/>
  <c r="EC29" i="22"/>
  <c r="DI29" i="22"/>
  <c r="DG29" i="22"/>
  <c r="BP29" i="22"/>
  <c r="BQ29" i="22" s="1"/>
  <c r="BN29" i="22"/>
  <c r="O29" i="22"/>
  <c r="S29" i="22" s="1"/>
  <c r="L29" i="22"/>
  <c r="J29" i="22"/>
  <c r="EC28" i="22"/>
  <c r="DI28" i="22"/>
  <c r="G28" i="22" s="1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DG26" i="22"/>
  <c r="BP26" i="22"/>
  <c r="BN26" i="22"/>
  <c r="O26" i="22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G24" i="22" s="1"/>
  <c r="DG24" i="22"/>
  <c r="BP24" i="22"/>
  <c r="BN24" i="22"/>
  <c r="O24" i="22"/>
  <c r="L24" i="22"/>
  <c r="J24" i="22"/>
  <c r="EC23" i="22"/>
  <c r="DI23" i="22"/>
  <c r="DG23" i="22"/>
  <c r="BP23" i="22"/>
  <c r="BN23" i="22"/>
  <c r="O23" i="22"/>
  <c r="L23" i="22"/>
  <c r="M23" i="22" s="1"/>
  <c r="J23" i="22"/>
  <c r="EC22" i="22"/>
  <c r="DI22" i="22"/>
  <c r="DG22" i="22"/>
  <c r="BP22" i="22"/>
  <c r="BQ22" i="22" s="1"/>
  <c r="BN22" i="22"/>
  <c r="O22" i="22"/>
  <c r="L22" i="22"/>
  <c r="J22" i="22"/>
  <c r="EC21" i="22"/>
  <c r="DI21" i="22"/>
  <c r="DG21" i="22"/>
  <c r="BP21" i="22"/>
  <c r="BN21" i="22"/>
  <c r="O21" i="22"/>
  <c r="L21" i="22"/>
  <c r="J21" i="22"/>
  <c r="EC20" i="22"/>
  <c r="DI20" i="22"/>
  <c r="G20" i="22" s="1"/>
  <c r="DG20" i="22"/>
  <c r="BP20" i="22"/>
  <c r="BN20" i="22"/>
  <c r="O20" i="22"/>
  <c r="L20" i="22"/>
  <c r="J20" i="22"/>
  <c r="EC19" i="22"/>
  <c r="DI19" i="22"/>
  <c r="DG19" i="22"/>
  <c r="BP19" i="22"/>
  <c r="BN19" i="22"/>
  <c r="O19" i="22"/>
  <c r="L19" i="22"/>
  <c r="J19" i="22"/>
  <c r="EC18" i="22"/>
  <c r="DI18" i="22"/>
  <c r="DG18" i="22"/>
  <c r="BP18" i="22"/>
  <c r="BN18" i="22"/>
  <c r="O18" i="22"/>
  <c r="L18" i="22"/>
  <c r="J18" i="22"/>
  <c r="EC17" i="22"/>
  <c r="DI17" i="22"/>
  <c r="DG17" i="22"/>
  <c r="BP17" i="22"/>
  <c r="BN17" i="22"/>
  <c r="O17" i="22"/>
  <c r="L17" i="22"/>
  <c r="J17" i="22"/>
  <c r="EC16" i="22"/>
  <c r="DI16" i="22"/>
  <c r="G16" i="22" s="1"/>
  <c r="DG16" i="22"/>
  <c r="BP16" i="22"/>
  <c r="BN16" i="22"/>
  <c r="O16" i="22"/>
  <c r="L16" i="22"/>
  <c r="J16" i="22"/>
  <c r="EC15" i="22"/>
  <c r="DI15" i="22"/>
  <c r="DG15" i="22"/>
  <c r="BP15" i="22"/>
  <c r="BN15" i="22"/>
  <c r="O15" i="22"/>
  <c r="L15" i="22"/>
  <c r="J15" i="22"/>
  <c r="EC14" i="22"/>
  <c r="DI14" i="22"/>
  <c r="DG14" i="22"/>
  <c r="BP14" i="22"/>
  <c r="BQ14" i="22" s="1"/>
  <c r="BN14" i="22"/>
  <c r="O14" i="22"/>
  <c r="L14" i="22"/>
  <c r="J14" i="22"/>
  <c r="EC13" i="22"/>
  <c r="DI13" i="22"/>
  <c r="DG13" i="22"/>
  <c r="BP13" i="22"/>
  <c r="BN13" i="22"/>
  <c r="O13" i="22"/>
  <c r="L13" i="22"/>
  <c r="J13" i="22"/>
  <c r="EC12" i="22"/>
  <c r="DI12" i="22"/>
  <c r="G12" i="22" s="1"/>
  <c r="DG12" i="22"/>
  <c r="BP12" i="22"/>
  <c r="BN12" i="22"/>
  <c r="O12" i="22"/>
  <c r="L12" i="22"/>
  <c r="J12" i="22"/>
  <c r="EC11" i="22"/>
  <c r="DI11" i="22"/>
  <c r="DG11" i="22"/>
  <c r="BP11" i="22"/>
  <c r="BP52" i="22" s="1"/>
  <c r="BN11" i="22"/>
  <c r="O11" i="22"/>
  <c r="L11" i="22"/>
  <c r="J11" i="22"/>
  <c r="EE10" i="22"/>
  <c r="EE52" i="22" s="1"/>
  <c r="EC10" i="22"/>
  <c r="EC52" i="22" s="1"/>
  <c r="DI10" i="22"/>
  <c r="DI52" i="22" s="1"/>
  <c r="DG10" i="22"/>
  <c r="DG52" i="22" s="1"/>
  <c r="BN10" i="22"/>
  <c r="BN52" i="22" s="1"/>
  <c r="O10" i="22"/>
  <c r="O52" i="22" s="1"/>
  <c r="S52" i="22" s="1"/>
  <c r="L10" i="22"/>
  <c r="L52" i="22" s="1"/>
  <c r="J10" i="22"/>
  <c r="J52" i="22" s="1"/>
  <c r="R46" i="22"/>
  <c r="R44" i="22"/>
  <c r="R40" i="22"/>
  <c r="R32" i="22"/>
  <c r="R30" i="22"/>
  <c r="R28" i="22"/>
  <c r="R24" i="22"/>
  <c r="R22" i="22"/>
  <c r="R20" i="22"/>
  <c r="R18" i="22"/>
  <c r="R16" i="22"/>
  <c r="R14" i="22"/>
  <c r="R39" i="22"/>
  <c r="R37" i="22"/>
  <c r="R33" i="22"/>
  <c r="R27" i="22"/>
  <c r="R25" i="22"/>
  <c r="R23" i="22"/>
  <c r="R21" i="22"/>
  <c r="R17" i="22"/>
  <c r="R15" i="22"/>
  <c r="R11" i="22"/>
  <c r="BO52" i="22" l="1"/>
  <c r="BQ52" i="22" s="1"/>
  <c r="BR52" i="22"/>
  <c r="N52" i="22"/>
  <c r="K52" i="22"/>
  <c r="M52" i="22" s="1"/>
  <c r="F10" i="22"/>
  <c r="F52" i="22" s="1"/>
  <c r="DH52" i="22"/>
  <c r="R50" i="22"/>
  <c r="R41" i="22"/>
  <c r="R38" i="22"/>
  <c r="R36" i="22"/>
  <c r="R35" i="22"/>
  <c r="R34" i="22"/>
  <c r="R26" i="22"/>
  <c r="R19" i="22"/>
  <c r="R10" i="22"/>
  <c r="G14" i="22"/>
  <c r="H14" i="22" s="1"/>
  <c r="G18" i="22"/>
  <c r="H18" i="22" s="1"/>
  <c r="G22" i="22"/>
  <c r="H22" i="22" s="1"/>
  <c r="G26" i="22"/>
  <c r="H26" i="22" s="1"/>
  <c r="G30" i="22"/>
  <c r="H30" i="22" s="1"/>
  <c r="G34" i="22"/>
  <c r="H34" i="22" s="1"/>
  <c r="G38" i="22"/>
  <c r="H38" i="22" s="1"/>
  <c r="G46" i="22"/>
  <c r="H46" i="22" s="1"/>
  <c r="G50" i="22"/>
  <c r="H50" i="22" s="1"/>
  <c r="G42" i="22"/>
  <c r="H42" i="22" s="1"/>
  <c r="E48" i="22"/>
  <c r="I48" i="22" s="1"/>
  <c r="BR49" i="22"/>
  <c r="BQ32" i="22"/>
  <c r="BQ36" i="22"/>
  <c r="BQ40" i="22"/>
  <c r="BQ48" i="22"/>
  <c r="M11" i="22"/>
  <c r="M13" i="22"/>
  <c r="M15" i="22"/>
  <c r="M19" i="22"/>
  <c r="M20" i="22"/>
  <c r="M21" i="22"/>
  <c r="M24" i="22"/>
  <c r="M31" i="22"/>
  <c r="M32" i="22"/>
  <c r="M37" i="22"/>
  <c r="M39" i="22"/>
  <c r="M40" i="22"/>
  <c r="M41" i="22"/>
  <c r="M44" i="22"/>
  <c r="M45" i="22"/>
  <c r="M51" i="22"/>
  <c r="E10" i="22"/>
  <c r="BR51" i="22"/>
  <c r="N48" i="22"/>
  <c r="BR41" i="22"/>
  <c r="M33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31" i="22"/>
  <c r="S32" i="22"/>
  <c r="S35" i="22"/>
  <c r="S36" i="22"/>
  <c r="S39" i="22"/>
  <c r="S40" i="22"/>
  <c r="S43" i="22"/>
  <c r="S44" i="22"/>
  <c r="S45" i="22"/>
  <c r="S49" i="22"/>
  <c r="E29" i="22"/>
  <c r="M48" i="22"/>
  <c r="BQ13" i="22"/>
  <c r="BQ15" i="22"/>
  <c r="BQ21" i="22"/>
  <c r="BQ35" i="22"/>
  <c r="BQ51" i="22"/>
  <c r="N24" i="22"/>
  <c r="BQ42" i="22"/>
  <c r="H12" i="22"/>
  <c r="H20" i="22"/>
  <c r="H24" i="22"/>
  <c r="H28" i="22"/>
  <c r="H32" i="22"/>
  <c r="H36" i="22"/>
  <c r="H40" i="22"/>
  <c r="H44" i="22"/>
  <c r="G11" i="22"/>
  <c r="G13" i="22"/>
  <c r="G15" i="22"/>
  <c r="G17" i="22"/>
  <c r="G19" i="22"/>
  <c r="G21" i="22"/>
  <c r="E50" i="22"/>
  <c r="E11" i="22"/>
  <c r="E12" i="22"/>
  <c r="E15" i="22"/>
  <c r="E20" i="22"/>
  <c r="BQ43" i="22"/>
  <c r="N38" i="22"/>
  <c r="E16" i="22"/>
  <c r="E51" i="22"/>
  <c r="E32" i="22"/>
  <c r="G23" i="22"/>
  <c r="G25" i="22"/>
  <c r="G27" i="22"/>
  <c r="G29" i="22"/>
  <c r="E17" i="22"/>
  <c r="E18" i="22"/>
  <c r="E19" i="22"/>
  <c r="E49" i="22"/>
  <c r="E44" i="22"/>
  <c r="G31" i="22"/>
  <c r="G33" i="22"/>
  <c r="G35" i="22"/>
  <c r="G37" i="22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M47" i="22"/>
  <c r="N45" i="22"/>
  <c r="N43" i="22"/>
  <c r="N40" i="22"/>
  <c r="N35" i="22"/>
  <c r="N37" i="22"/>
  <c r="N22" i="22"/>
  <c r="N26" i="22"/>
  <c r="G43" i="22"/>
  <c r="M17" i="22"/>
  <c r="M18" i="22"/>
  <c r="M28" i="22"/>
  <c r="M36" i="22"/>
  <c r="M25" i="22"/>
  <c r="M30" i="22"/>
  <c r="M34" i="22"/>
  <c r="M38" i="22"/>
  <c r="M42" i="22"/>
  <c r="M46" i="22"/>
  <c r="M50" i="22"/>
  <c r="BQ16" i="22"/>
  <c r="H16" i="22"/>
  <c r="BQ31" i="22"/>
  <c r="BQ34" i="22"/>
  <c r="BQ38" i="22"/>
  <c r="BQ39" i="22"/>
  <c r="BQ46" i="22"/>
  <c r="BQ47" i="22"/>
  <c r="H48" i="22"/>
  <c r="BQ50" i="22"/>
  <c r="M14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G51" i="22"/>
  <c r="N13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48" i="22"/>
  <c r="BR45" i="22"/>
  <c r="BR46" i="22"/>
  <c r="BR44" i="22"/>
  <c r="M12" i="22"/>
  <c r="N14" i="22"/>
  <c r="N21" i="22"/>
  <c r="N23" i="22"/>
  <c r="N25" i="22"/>
  <c r="N27" i="22"/>
  <c r="N29" i="22"/>
  <c r="N31" i="22"/>
  <c r="N33" i="22"/>
  <c r="G39" i="22"/>
  <c r="G41" i="22"/>
  <c r="G45" i="22"/>
  <c r="G49" i="22"/>
  <c r="BQ10" i="22"/>
  <c r="N15" i="22"/>
  <c r="N10" i="22"/>
  <c r="G10" i="22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S48" i="22"/>
  <c r="S46" i="22"/>
  <c r="E52" i="22" l="1"/>
  <c r="G52" i="22"/>
  <c r="H49" i="22"/>
  <c r="H51" i="22"/>
  <c r="H10" i="22"/>
  <c r="H45" i="22"/>
  <c r="H39" i="22"/>
  <c r="H47" i="22"/>
  <c r="H43" i="22"/>
  <c r="H37" i="22"/>
  <c r="H33" i="22"/>
  <c r="H27" i="22"/>
  <c r="H23" i="22"/>
  <c r="H19" i="22"/>
  <c r="H15" i="22"/>
  <c r="H11" i="22"/>
  <c r="H41" i="22"/>
  <c r="H35" i="22"/>
  <c r="H31" i="22"/>
  <c r="H29" i="22"/>
  <c r="H25" i="22"/>
  <c r="H21" i="22"/>
  <c r="H17" i="22"/>
  <c r="H13" i="22"/>
  <c r="I28" i="22"/>
  <c r="I44" i="22"/>
  <c r="I20" i="22"/>
  <c r="I12" i="22"/>
  <c r="I50" i="22"/>
  <c r="I18" i="22"/>
  <c r="I32" i="22"/>
  <c r="I16" i="22"/>
  <c r="I17" i="22"/>
  <c r="I11" i="22"/>
  <c r="I15" i="22"/>
  <c r="I19" i="22"/>
  <c r="I51" i="22"/>
  <c r="I29" i="22"/>
  <c r="I46" i="22"/>
  <c r="I23" i="22"/>
  <c r="I38" i="22"/>
  <c r="I35" i="22"/>
  <c r="I26" i="22"/>
  <c r="I22" i="22"/>
  <c r="I14" i="22"/>
  <c r="I13" i="22"/>
  <c r="I31" i="22"/>
  <c r="I21" i="22"/>
  <c r="I25" i="22"/>
  <c r="I45" i="22"/>
  <c r="I49" i="22"/>
  <c r="I10" i="22"/>
  <c r="I24" i="22"/>
  <c r="I27" i="22"/>
  <c r="I36" i="22"/>
  <c r="I33" i="22"/>
  <c r="I41" i="22"/>
  <c r="I39" i="22"/>
  <c r="I47" i="22"/>
  <c r="I42" i="22"/>
  <c r="I40" i="22"/>
  <c r="I43" i="22"/>
  <c r="I34" i="22"/>
  <c r="I30" i="22"/>
  <c r="I37" i="22"/>
  <c r="I52" i="22" l="1"/>
  <c r="H52" i="22"/>
</calcChain>
</file>

<file path=xl/sharedStrings.xml><?xml version="1.0" encoding="utf-8"?>
<sst xmlns="http://schemas.openxmlformats.org/spreadsheetml/2006/main" count="261" uniqueCount="103">
  <si>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</si>
  <si>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</si>
  <si>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</si>
  <si>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</si>
  <si>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</si>
  <si>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</si>
  <si>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</si>
  <si>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</si>
  <si>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</si>
  <si>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</si>
  <si>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</si>
  <si>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</si>
  <si>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</si>
  <si>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</si>
  <si>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</si>
  <si>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</si>
  <si>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</si>
  <si>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</si>
  <si>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</si>
  <si>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</si>
  <si>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</si>
  <si>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</si>
  <si>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</si>
  <si>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</si>
  <si>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</si>
  <si>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</si>
  <si>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</si>
  <si>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</si>
  <si>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</si>
  <si>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</si>
  <si>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</si>
  <si>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</si>
  <si>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</si>
  <si>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</si>
  <si>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</si>
  <si>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</si>
  <si>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</si>
  <si>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</si>
  <si>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</si>
  <si>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</si>
  <si>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</si>
  <si>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</si>
  <si>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</si>
  <si>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</si>
  <si>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</si>
  <si>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</si>
  <si>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</si>
  <si>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</si>
  <si>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</si>
  <si>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</si>
  <si>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</si>
  <si>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</si>
  <si>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</si>
  <si>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</si>
  <si>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</si>
  <si>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</si>
  <si>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</si>
  <si>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</si>
  <si>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</si>
  <si>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</si>
  <si>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</si>
  <si>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</si>
  <si>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</si>
  <si>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</si>
  <si>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</si>
  <si>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</si>
  <si>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</si>
  <si>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</si>
  <si>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</si>
  <si>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</si>
  <si>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</si>
  <si>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</si>
  <si>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</si>
  <si>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</si>
  <si>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</si>
  <si>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</si>
  <si>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</si>
  <si>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</si>
  <si>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</si>
  <si>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</si>
  <si>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</si>
  <si>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</si>
  <si>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</si>
  <si>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</si>
  <si>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</si>
  <si>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</si>
  <si>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</si>
  <si>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</si>
  <si>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</si>
  <si>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</si>
  <si>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</si>
  <si>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</si>
  <si>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</si>
  <si>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</si>
  <si>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1-ին եռամսյակ    </t>
  </si>
  <si>
    <t xml:space="preserve">փաստ.                (1 ամիս)                                                                          </t>
  </si>
  <si>
    <t>կատ. %-ը 1-ին եռամսյակի նկատմամբ</t>
  </si>
  <si>
    <t xml:space="preserve">փաստ.                   (1 ամիս)                                                                          </t>
  </si>
  <si>
    <t>տող 1000                                                                                             ԸՆԴԱՄԵՆԸ  ԵԿԱՄՈՒՏՆԵՐ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</si>
  <si>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</si>
  <si>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փաստ.                       (1 ամիս)                                                                          </t>
  </si>
  <si>
    <t>ՀԱՇՎԵՏՎՈՒԹՅՈՒՆ</t>
  </si>
  <si>
    <t xml:space="preserve"> ՀՀ  ԿՈՏԱՅՔԻ  ՄԱՐԶԻ  ՀԱՄԱՅՆՔՆԵՐԻ   ԿԱՏԱՐՈՂԱԿԱՆԻ   ՎԵՐԱԲԵՐՅԱԼ  (աճողական)  2020թ. հունվարի  «31» -ի դրությամբ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</si>
</sst>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0"/>
      <name val="GHEA Grapalat"/>
      <family val="3"/>
    </font>
    <font>
      <b/>
      <sz val="10"/>
      <name val="GHEA Grapalat"/>
      <family val="3"/>
    </font>
    <font>
      <sz val="11"/>
      <color theme="1"/>
      <name val="Calibri"/>
      <family val="2"/>
      <charset val="1"/>
      <scheme val="minor"/>
    </font>
    <font>
      <sz val="9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139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165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164" fontId="4" fillId="7" borderId="0" xfId="0" applyNumberFormat="1" applyFont="1" applyFill="1" applyAlignment="1" applyProtection="1">
      <alignment horizontal="center" vertical="center" wrapText="1"/>
      <protection locked="0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</xf>
    <xf numFmtId="4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164" fontId="4" fillId="7" borderId="8" xfId="0" applyNumberFormat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/>
    </xf>
    <xf numFmtId="0" fontId="7" fillId="2" borderId="4" xfId="2" applyFont="1" applyFill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2" sqref="C2:N2"/>
    </sheetView>
  </sheetViews>
  <sheetFormatPr defaultColWidth="7.25" defaultRowHeight="13.5" x14ac:dyDescent="0.25"/>
  <cols>
    <col min="1" max="1" width="4.375" style="1" customWidth="1"/>
    <col min="2" max="2" width="14.375" style="2" customWidth="1"/>
    <col min="3" max="3" width="14.25" style="1" customWidth="1"/>
    <col min="4" max="4" width="12.875" style="1" customWidth="1"/>
    <col min="5" max="5" width="13.75" style="1" customWidth="1"/>
    <col min="6" max="6" width="13.125" style="21" customWidth="1"/>
    <col min="7" max="7" width="13.375" style="1" customWidth="1"/>
    <col min="8" max="8" width="11.75" style="1" customWidth="1"/>
    <col min="9" max="9" width="9.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customWidth="1"/>
    <col min="15" max="15" width="11.7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1.375" style="1" customWidth="1"/>
    <col min="27" max="27" width="11.6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5" width="14.125" style="1" customWidth="1"/>
    <col min="36" max="36" width="10.37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2.75" style="1" customWidth="1"/>
    <col min="58" max="58" width="12" style="1" customWidth="1"/>
    <col min="59" max="59" width="10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66" width="13.125" style="1" customWidth="1"/>
    <col min="67" max="67" width="12" style="1" customWidth="1"/>
    <col min="68" max="68" width="11.5" style="1" customWidth="1"/>
    <col min="69" max="70" width="10.75" style="1" customWidth="1"/>
    <col min="71" max="71" width="13.125" style="1" customWidth="1"/>
    <col min="72" max="72" width="11.8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11" style="1" customWidth="1"/>
    <col min="78" max="78" width="9.625" style="1" customWidth="1"/>
    <col min="79" max="79" width="10" style="1" customWidth="1"/>
    <col min="80" max="80" width="13.5" style="1" customWidth="1"/>
    <col min="81" max="81" width="11.375" style="1" customWidth="1"/>
    <col min="82" max="82" width="11.125" style="1" customWidth="1"/>
    <col min="83" max="84" width="8.125" style="1" customWidth="1"/>
    <col min="85" max="85" width="7.875" style="1" customWidth="1"/>
    <col min="86" max="86" width="11.125" style="1" customWidth="1"/>
    <col min="87" max="87" width="10.875" style="1" customWidth="1"/>
    <col min="88" max="88" width="11.25" style="1" customWidth="1"/>
    <col min="89" max="89" width="11.375" style="1" customWidth="1"/>
    <col min="90" max="90" width="11.25" style="1" customWidth="1"/>
    <col min="91" max="91" width="10.375" style="1" customWidth="1"/>
    <col min="92" max="92" width="14" style="1" customWidth="1"/>
    <col min="93" max="93" width="12.125" style="1" customWidth="1"/>
    <col min="94" max="94" width="11.625" style="1" customWidth="1"/>
    <col min="95" max="96" width="11" style="1" customWidth="1"/>
    <col min="97" max="97" width="11.7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4" width="9.375" style="1" customWidth="1"/>
    <col min="105" max="105" width="10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1" width="15.625" style="1" customWidth="1"/>
    <col min="112" max="112" width="14.6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0" style="1" customWidth="1"/>
    <col min="120" max="121" width="8" style="1" customWidth="1"/>
    <col min="122" max="122" width="8.875" style="1" customWidth="1"/>
    <col min="123" max="124" width="10.75" style="1" customWidth="1"/>
    <col min="125" max="125" width="11.5" style="1" customWidth="1"/>
    <col min="126" max="126" width="8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3" width="12" style="1" customWidth="1"/>
    <col min="134" max="134" width="10.7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19.5" customHeight="1" x14ac:dyDescent="0.25">
      <c r="C1" s="65" t="s">
        <v>101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19.5" customHeight="1" x14ac:dyDescent="0.25">
      <c r="C2" s="66" t="s">
        <v>102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Q2" s="6"/>
      <c r="R2" s="6"/>
      <c r="T2" s="67"/>
      <c r="U2" s="67"/>
      <c r="V2" s="67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25">
      <c r="C3" s="9"/>
      <c r="D3" s="9"/>
      <c r="E3" s="9"/>
      <c r="F3" s="10"/>
      <c r="G3" s="9"/>
      <c r="H3" s="9"/>
      <c r="I3" s="9"/>
      <c r="J3" s="9"/>
      <c r="K3" s="9"/>
      <c r="L3" s="68" t="s">
        <v>10</v>
      </c>
      <c r="M3" s="68"/>
      <c r="N3" s="68"/>
      <c r="O3" s="68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 x14ac:dyDescent="0.25">
      <c r="A4" s="104" t="s">
        <v>6</v>
      </c>
      <c r="B4" s="104" t="s">
        <v>9</v>
      </c>
      <c r="C4" s="107" t="s">
        <v>4</v>
      </c>
      <c r="D4" s="107" t="s">
        <v>5</v>
      </c>
      <c r="E4" s="110" t="s">
        <v>98</v>
      </c>
      <c r="F4" s="111"/>
      <c r="G4" s="111"/>
      <c r="H4" s="111"/>
      <c r="I4" s="112"/>
      <c r="J4" s="119" t="s">
        <v>99</v>
      </c>
      <c r="K4" s="120"/>
      <c r="L4" s="120"/>
      <c r="M4" s="120"/>
      <c r="N4" s="121"/>
      <c r="O4" s="85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7"/>
      <c r="DF4" s="136" t="s">
        <v>11</v>
      </c>
      <c r="DG4" s="92" t="s">
        <v>12</v>
      </c>
      <c r="DH4" s="93"/>
      <c r="DI4" s="94"/>
      <c r="DJ4" s="101" t="s">
        <v>3</v>
      </c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36" t="s">
        <v>13</v>
      </c>
      <c r="EC4" s="69" t="s">
        <v>14</v>
      </c>
      <c r="ED4" s="70"/>
      <c r="EE4" s="71"/>
    </row>
    <row r="5" spans="1:135" s="11" customFormat="1" ht="15" customHeight="1" x14ac:dyDescent="0.25">
      <c r="A5" s="105"/>
      <c r="B5" s="105"/>
      <c r="C5" s="108"/>
      <c r="D5" s="108"/>
      <c r="E5" s="113"/>
      <c r="F5" s="114"/>
      <c r="G5" s="114"/>
      <c r="H5" s="114"/>
      <c r="I5" s="115"/>
      <c r="J5" s="122"/>
      <c r="K5" s="123"/>
      <c r="L5" s="123"/>
      <c r="M5" s="123"/>
      <c r="N5" s="124"/>
      <c r="O5" s="78" t="s">
        <v>7</v>
      </c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80"/>
      <c r="AV5" s="81" t="s">
        <v>2</v>
      </c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45" t="s">
        <v>8</v>
      </c>
      <c r="BL5" s="46"/>
      <c r="BM5" s="46"/>
      <c r="BN5" s="82" t="s">
        <v>15</v>
      </c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4"/>
      <c r="CE5" s="88" t="s">
        <v>0</v>
      </c>
      <c r="CF5" s="89"/>
      <c r="CG5" s="89"/>
      <c r="CH5" s="89"/>
      <c r="CI5" s="89"/>
      <c r="CJ5" s="89"/>
      <c r="CK5" s="89"/>
      <c r="CL5" s="89"/>
      <c r="CM5" s="90"/>
      <c r="CN5" s="82" t="s">
        <v>1</v>
      </c>
      <c r="CO5" s="83"/>
      <c r="CP5" s="83"/>
      <c r="CQ5" s="83"/>
      <c r="CR5" s="83"/>
      <c r="CS5" s="83"/>
      <c r="CT5" s="83"/>
      <c r="CU5" s="83"/>
      <c r="CV5" s="83"/>
      <c r="CW5" s="81" t="s">
        <v>16</v>
      </c>
      <c r="CX5" s="81"/>
      <c r="CY5" s="81"/>
      <c r="CZ5" s="45" t="s">
        <v>17</v>
      </c>
      <c r="DA5" s="46"/>
      <c r="DB5" s="47"/>
      <c r="DC5" s="45" t="s">
        <v>18</v>
      </c>
      <c r="DD5" s="46"/>
      <c r="DE5" s="47"/>
      <c r="DF5" s="137"/>
      <c r="DG5" s="95"/>
      <c r="DH5" s="96"/>
      <c r="DI5" s="97"/>
      <c r="DJ5" s="53"/>
      <c r="DK5" s="53"/>
      <c r="DL5" s="54"/>
      <c r="DM5" s="54"/>
      <c r="DN5" s="54"/>
      <c r="DO5" s="54"/>
      <c r="DP5" s="45" t="s">
        <v>19</v>
      </c>
      <c r="DQ5" s="46"/>
      <c r="DR5" s="47"/>
      <c r="DS5" s="51"/>
      <c r="DT5" s="52"/>
      <c r="DU5" s="52"/>
      <c r="DV5" s="52"/>
      <c r="DW5" s="52"/>
      <c r="DX5" s="52"/>
      <c r="DY5" s="52"/>
      <c r="DZ5" s="52"/>
      <c r="EA5" s="52"/>
      <c r="EB5" s="137"/>
      <c r="EC5" s="72"/>
      <c r="ED5" s="73"/>
      <c r="EE5" s="74"/>
    </row>
    <row r="6" spans="1:135" s="11" customFormat="1" ht="119.25" customHeight="1" x14ac:dyDescent="0.25">
      <c r="A6" s="105"/>
      <c r="B6" s="105"/>
      <c r="C6" s="108"/>
      <c r="D6" s="108"/>
      <c r="E6" s="116"/>
      <c r="F6" s="117"/>
      <c r="G6" s="117"/>
      <c r="H6" s="117"/>
      <c r="I6" s="118"/>
      <c r="J6" s="125"/>
      <c r="K6" s="126"/>
      <c r="L6" s="126"/>
      <c r="M6" s="126"/>
      <c r="N6" s="127"/>
      <c r="O6" s="128" t="s">
        <v>20</v>
      </c>
      <c r="P6" s="129"/>
      <c r="Q6" s="129"/>
      <c r="R6" s="129"/>
      <c r="S6" s="130"/>
      <c r="T6" s="55" t="s">
        <v>21</v>
      </c>
      <c r="U6" s="56"/>
      <c r="V6" s="56"/>
      <c r="W6" s="56"/>
      <c r="X6" s="57"/>
      <c r="Y6" s="55" t="s">
        <v>22</v>
      </c>
      <c r="Z6" s="56"/>
      <c r="AA6" s="56"/>
      <c r="AB6" s="56"/>
      <c r="AC6" s="57"/>
      <c r="AD6" s="55" t="s">
        <v>23</v>
      </c>
      <c r="AE6" s="56"/>
      <c r="AF6" s="56"/>
      <c r="AG6" s="56"/>
      <c r="AH6" s="57"/>
      <c r="AI6" s="55" t="s">
        <v>24</v>
      </c>
      <c r="AJ6" s="56"/>
      <c r="AK6" s="56"/>
      <c r="AL6" s="56"/>
      <c r="AM6" s="57"/>
      <c r="AN6" s="55" t="s">
        <v>25</v>
      </c>
      <c r="AO6" s="56"/>
      <c r="AP6" s="56"/>
      <c r="AQ6" s="56"/>
      <c r="AR6" s="57"/>
      <c r="AS6" s="58" t="s">
        <v>26</v>
      </c>
      <c r="AT6" s="58"/>
      <c r="AU6" s="58"/>
      <c r="AV6" s="59" t="s">
        <v>27</v>
      </c>
      <c r="AW6" s="60"/>
      <c r="AX6" s="60"/>
      <c r="AY6" s="59" t="s">
        <v>28</v>
      </c>
      <c r="AZ6" s="60"/>
      <c r="BA6" s="61"/>
      <c r="BB6" s="62" t="s">
        <v>29</v>
      </c>
      <c r="BC6" s="63"/>
      <c r="BD6" s="64"/>
      <c r="BE6" s="62" t="s">
        <v>30</v>
      </c>
      <c r="BF6" s="63"/>
      <c r="BG6" s="63"/>
      <c r="BH6" s="131" t="s">
        <v>31</v>
      </c>
      <c r="BI6" s="132"/>
      <c r="BJ6" s="132"/>
      <c r="BK6" s="48"/>
      <c r="BL6" s="49"/>
      <c r="BM6" s="49"/>
      <c r="BN6" s="133" t="s">
        <v>32</v>
      </c>
      <c r="BO6" s="134"/>
      <c r="BP6" s="134"/>
      <c r="BQ6" s="134"/>
      <c r="BR6" s="135"/>
      <c r="BS6" s="91" t="s">
        <v>33</v>
      </c>
      <c r="BT6" s="91"/>
      <c r="BU6" s="91"/>
      <c r="BV6" s="91" t="s">
        <v>34</v>
      </c>
      <c r="BW6" s="91"/>
      <c r="BX6" s="91"/>
      <c r="BY6" s="91" t="s">
        <v>35</v>
      </c>
      <c r="BZ6" s="91"/>
      <c r="CA6" s="91"/>
      <c r="CB6" s="91" t="s">
        <v>36</v>
      </c>
      <c r="CC6" s="91"/>
      <c r="CD6" s="91"/>
      <c r="CE6" s="91" t="s">
        <v>86</v>
      </c>
      <c r="CF6" s="91"/>
      <c r="CG6" s="91"/>
      <c r="CH6" s="88" t="s">
        <v>87</v>
      </c>
      <c r="CI6" s="89"/>
      <c r="CJ6" s="89"/>
      <c r="CK6" s="91" t="s">
        <v>37</v>
      </c>
      <c r="CL6" s="91"/>
      <c r="CM6" s="91"/>
      <c r="CN6" s="102" t="s">
        <v>38</v>
      </c>
      <c r="CO6" s="103"/>
      <c r="CP6" s="89"/>
      <c r="CQ6" s="91" t="s">
        <v>39</v>
      </c>
      <c r="CR6" s="91"/>
      <c r="CS6" s="91"/>
      <c r="CT6" s="88" t="s">
        <v>88</v>
      </c>
      <c r="CU6" s="89"/>
      <c r="CV6" s="89"/>
      <c r="CW6" s="81"/>
      <c r="CX6" s="81"/>
      <c r="CY6" s="81"/>
      <c r="CZ6" s="48"/>
      <c r="DA6" s="49"/>
      <c r="DB6" s="50"/>
      <c r="DC6" s="48"/>
      <c r="DD6" s="49"/>
      <c r="DE6" s="50"/>
      <c r="DF6" s="137"/>
      <c r="DG6" s="98"/>
      <c r="DH6" s="99"/>
      <c r="DI6" s="100"/>
      <c r="DJ6" s="45" t="s">
        <v>89</v>
      </c>
      <c r="DK6" s="46"/>
      <c r="DL6" s="47"/>
      <c r="DM6" s="45" t="s">
        <v>90</v>
      </c>
      <c r="DN6" s="46"/>
      <c r="DO6" s="47"/>
      <c r="DP6" s="48"/>
      <c r="DQ6" s="49"/>
      <c r="DR6" s="50"/>
      <c r="DS6" s="45" t="s">
        <v>91</v>
      </c>
      <c r="DT6" s="46"/>
      <c r="DU6" s="47"/>
      <c r="DV6" s="45" t="s">
        <v>92</v>
      </c>
      <c r="DW6" s="46"/>
      <c r="DX6" s="47"/>
      <c r="DY6" s="43" t="s">
        <v>93</v>
      </c>
      <c r="DZ6" s="44"/>
      <c r="EA6" s="44"/>
      <c r="EB6" s="137"/>
      <c r="EC6" s="75"/>
      <c r="ED6" s="76"/>
      <c r="EE6" s="77"/>
    </row>
    <row r="7" spans="1:135" s="12" customFormat="1" ht="31.5" customHeight="1" x14ac:dyDescent="0.25">
      <c r="A7" s="105"/>
      <c r="B7" s="105"/>
      <c r="C7" s="108"/>
      <c r="D7" s="108"/>
      <c r="E7" s="35" t="s">
        <v>40</v>
      </c>
      <c r="F7" s="39" t="s">
        <v>43</v>
      </c>
      <c r="G7" s="40"/>
      <c r="H7" s="40"/>
      <c r="I7" s="41"/>
      <c r="J7" s="35" t="s">
        <v>40</v>
      </c>
      <c r="K7" s="39" t="s">
        <v>43</v>
      </c>
      <c r="L7" s="40"/>
      <c r="M7" s="40"/>
      <c r="N7" s="41"/>
      <c r="O7" s="35" t="s">
        <v>40</v>
      </c>
      <c r="P7" s="39" t="s">
        <v>43</v>
      </c>
      <c r="Q7" s="40"/>
      <c r="R7" s="40"/>
      <c r="S7" s="41"/>
      <c r="T7" s="35" t="s">
        <v>40</v>
      </c>
      <c r="U7" s="39" t="s">
        <v>43</v>
      </c>
      <c r="V7" s="40"/>
      <c r="W7" s="40"/>
      <c r="X7" s="41"/>
      <c r="Y7" s="35" t="s">
        <v>40</v>
      </c>
      <c r="Z7" s="39" t="s">
        <v>43</v>
      </c>
      <c r="AA7" s="40"/>
      <c r="AB7" s="40"/>
      <c r="AC7" s="41"/>
      <c r="AD7" s="35" t="s">
        <v>40</v>
      </c>
      <c r="AE7" s="39" t="s">
        <v>43</v>
      </c>
      <c r="AF7" s="40"/>
      <c r="AG7" s="40"/>
      <c r="AH7" s="41"/>
      <c r="AI7" s="35" t="s">
        <v>40</v>
      </c>
      <c r="AJ7" s="39" t="s">
        <v>43</v>
      </c>
      <c r="AK7" s="40"/>
      <c r="AL7" s="40"/>
      <c r="AM7" s="41"/>
      <c r="AN7" s="35" t="s">
        <v>40</v>
      </c>
      <c r="AO7" s="39" t="s">
        <v>43</v>
      </c>
      <c r="AP7" s="40"/>
      <c r="AQ7" s="40"/>
      <c r="AR7" s="41"/>
      <c r="AS7" s="35" t="s">
        <v>40</v>
      </c>
      <c r="AT7" s="37" t="s">
        <v>43</v>
      </c>
      <c r="AU7" s="38"/>
      <c r="AV7" s="35" t="s">
        <v>40</v>
      </c>
      <c r="AW7" s="37" t="s">
        <v>43</v>
      </c>
      <c r="AX7" s="38"/>
      <c r="AY7" s="35" t="s">
        <v>40</v>
      </c>
      <c r="AZ7" s="37" t="s">
        <v>43</v>
      </c>
      <c r="BA7" s="38"/>
      <c r="BB7" s="35" t="s">
        <v>40</v>
      </c>
      <c r="BC7" s="37" t="s">
        <v>43</v>
      </c>
      <c r="BD7" s="38"/>
      <c r="BE7" s="35" t="s">
        <v>40</v>
      </c>
      <c r="BF7" s="37" t="s">
        <v>43</v>
      </c>
      <c r="BG7" s="38"/>
      <c r="BH7" s="35" t="s">
        <v>40</v>
      </c>
      <c r="BI7" s="37" t="s">
        <v>43</v>
      </c>
      <c r="BJ7" s="38"/>
      <c r="BK7" s="35" t="s">
        <v>40</v>
      </c>
      <c r="BL7" s="37" t="s">
        <v>43</v>
      </c>
      <c r="BM7" s="38"/>
      <c r="BN7" s="35" t="s">
        <v>40</v>
      </c>
      <c r="BO7" s="37" t="s">
        <v>43</v>
      </c>
      <c r="BP7" s="42"/>
      <c r="BQ7" s="42"/>
      <c r="BR7" s="38"/>
      <c r="BS7" s="35" t="s">
        <v>40</v>
      </c>
      <c r="BT7" s="37" t="s">
        <v>43</v>
      </c>
      <c r="BU7" s="38"/>
      <c r="BV7" s="35" t="s">
        <v>40</v>
      </c>
      <c r="BW7" s="37" t="s">
        <v>43</v>
      </c>
      <c r="BX7" s="38"/>
      <c r="BY7" s="35" t="s">
        <v>40</v>
      </c>
      <c r="BZ7" s="37" t="s">
        <v>43</v>
      </c>
      <c r="CA7" s="38"/>
      <c r="CB7" s="35" t="s">
        <v>40</v>
      </c>
      <c r="CC7" s="37" t="s">
        <v>43</v>
      </c>
      <c r="CD7" s="38"/>
      <c r="CE7" s="35" t="s">
        <v>40</v>
      </c>
      <c r="CF7" s="37" t="s">
        <v>43</v>
      </c>
      <c r="CG7" s="38"/>
      <c r="CH7" s="35" t="s">
        <v>40</v>
      </c>
      <c r="CI7" s="37" t="s">
        <v>43</v>
      </c>
      <c r="CJ7" s="38"/>
      <c r="CK7" s="35" t="s">
        <v>40</v>
      </c>
      <c r="CL7" s="37" t="s">
        <v>43</v>
      </c>
      <c r="CM7" s="38"/>
      <c r="CN7" s="35" t="s">
        <v>40</v>
      </c>
      <c r="CO7" s="37" t="s">
        <v>43</v>
      </c>
      <c r="CP7" s="38"/>
      <c r="CQ7" s="35" t="s">
        <v>40</v>
      </c>
      <c r="CR7" s="37" t="s">
        <v>43</v>
      </c>
      <c r="CS7" s="38"/>
      <c r="CT7" s="35" t="s">
        <v>40</v>
      </c>
      <c r="CU7" s="37" t="s">
        <v>43</v>
      </c>
      <c r="CV7" s="38"/>
      <c r="CW7" s="35" t="s">
        <v>40</v>
      </c>
      <c r="CX7" s="37" t="s">
        <v>43</v>
      </c>
      <c r="CY7" s="38"/>
      <c r="CZ7" s="35" t="s">
        <v>40</v>
      </c>
      <c r="DA7" s="37" t="s">
        <v>43</v>
      </c>
      <c r="DB7" s="38"/>
      <c r="DC7" s="35" t="s">
        <v>40</v>
      </c>
      <c r="DD7" s="37" t="s">
        <v>43</v>
      </c>
      <c r="DE7" s="38"/>
      <c r="DF7" s="137"/>
      <c r="DG7" s="35" t="s">
        <v>40</v>
      </c>
      <c r="DH7" s="37" t="s">
        <v>43</v>
      </c>
      <c r="DI7" s="38"/>
      <c r="DJ7" s="35" t="s">
        <v>40</v>
      </c>
      <c r="DK7" s="37" t="s">
        <v>43</v>
      </c>
      <c r="DL7" s="38"/>
      <c r="DM7" s="35" t="s">
        <v>40</v>
      </c>
      <c r="DN7" s="37" t="s">
        <v>43</v>
      </c>
      <c r="DO7" s="38"/>
      <c r="DP7" s="35" t="s">
        <v>40</v>
      </c>
      <c r="DQ7" s="37" t="s">
        <v>43</v>
      </c>
      <c r="DR7" s="38"/>
      <c r="DS7" s="35" t="s">
        <v>40</v>
      </c>
      <c r="DT7" s="37" t="s">
        <v>43</v>
      </c>
      <c r="DU7" s="38"/>
      <c r="DV7" s="35" t="s">
        <v>40</v>
      </c>
      <c r="DW7" s="37" t="s">
        <v>43</v>
      </c>
      <c r="DX7" s="38"/>
      <c r="DY7" s="35" t="s">
        <v>40</v>
      </c>
      <c r="DZ7" s="37" t="s">
        <v>43</v>
      </c>
      <c r="EA7" s="38"/>
      <c r="EB7" s="137"/>
      <c r="EC7" s="35" t="s">
        <v>40</v>
      </c>
      <c r="ED7" s="37" t="s">
        <v>43</v>
      </c>
      <c r="EE7" s="38"/>
    </row>
    <row r="8" spans="1:135" s="12" customFormat="1" ht="85.5" customHeight="1" x14ac:dyDescent="0.25">
      <c r="A8" s="106"/>
      <c r="B8" s="106"/>
      <c r="C8" s="109"/>
      <c r="D8" s="109"/>
      <c r="E8" s="36"/>
      <c r="F8" s="33" t="s">
        <v>94</v>
      </c>
      <c r="G8" s="33" t="s">
        <v>100</v>
      </c>
      <c r="H8" s="33" t="s">
        <v>96</v>
      </c>
      <c r="I8" s="33" t="s">
        <v>42</v>
      </c>
      <c r="J8" s="36"/>
      <c r="K8" s="33" t="s">
        <v>94</v>
      </c>
      <c r="L8" s="33" t="s">
        <v>95</v>
      </c>
      <c r="M8" s="33" t="s">
        <v>96</v>
      </c>
      <c r="N8" s="33" t="s">
        <v>42</v>
      </c>
      <c r="O8" s="36"/>
      <c r="P8" s="33" t="s">
        <v>94</v>
      </c>
      <c r="Q8" s="33" t="s">
        <v>95</v>
      </c>
      <c r="R8" s="33" t="s">
        <v>96</v>
      </c>
      <c r="S8" s="33" t="s">
        <v>42</v>
      </c>
      <c r="T8" s="36"/>
      <c r="U8" s="33" t="s">
        <v>94</v>
      </c>
      <c r="V8" s="33" t="s">
        <v>95</v>
      </c>
      <c r="W8" s="33" t="s">
        <v>96</v>
      </c>
      <c r="X8" s="33" t="s">
        <v>42</v>
      </c>
      <c r="Y8" s="36"/>
      <c r="Z8" s="33" t="s">
        <v>94</v>
      </c>
      <c r="AA8" s="33" t="s">
        <v>95</v>
      </c>
      <c r="AB8" s="33" t="s">
        <v>96</v>
      </c>
      <c r="AC8" s="33" t="s">
        <v>42</v>
      </c>
      <c r="AD8" s="36"/>
      <c r="AE8" s="33" t="s">
        <v>94</v>
      </c>
      <c r="AF8" s="33" t="s">
        <v>95</v>
      </c>
      <c r="AG8" s="33" t="s">
        <v>96</v>
      </c>
      <c r="AH8" s="33" t="s">
        <v>42</v>
      </c>
      <c r="AI8" s="36"/>
      <c r="AJ8" s="33" t="s">
        <v>94</v>
      </c>
      <c r="AK8" s="33" t="s">
        <v>95</v>
      </c>
      <c r="AL8" s="33" t="s">
        <v>96</v>
      </c>
      <c r="AM8" s="33" t="s">
        <v>42</v>
      </c>
      <c r="AN8" s="36"/>
      <c r="AO8" s="33" t="s">
        <v>94</v>
      </c>
      <c r="AP8" s="33" t="s">
        <v>95</v>
      </c>
      <c r="AQ8" s="33" t="s">
        <v>96</v>
      </c>
      <c r="AR8" s="33" t="s">
        <v>42</v>
      </c>
      <c r="AS8" s="36"/>
      <c r="AT8" s="33" t="s">
        <v>94</v>
      </c>
      <c r="AU8" s="33" t="s">
        <v>95</v>
      </c>
      <c r="AV8" s="36"/>
      <c r="AW8" s="33" t="s">
        <v>94</v>
      </c>
      <c r="AX8" s="33" t="s">
        <v>95</v>
      </c>
      <c r="AY8" s="36"/>
      <c r="AZ8" s="33" t="s">
        <v>94</v>
      </c>
      <c r="BA8" s="33" t="s">
        <v>97</v>
      </c>
      <c r="BB8" s="36"/>
      <c r="BC8" s="33" t="s">
        <v>94</v>
      </c>
      <c r="BD8" s="33" t="s">
        <v>97</v>
      </c>
      <c r="BE8" s="36"/>
      <c r="BF8" s="33" t="s">
        <v>94</v>
      </c>
      <c r="BG8" s="33" t="s">
        <v>97</v>
      </c>
      <c r="BH8" s="36"/>
      <c r="BI8" s="33" t="s">
        <v>94</v>
      </c>
      <c r="BJ8" s="33" t="s">
        <v>97</v>
      </c>
      <c r="BK8" s="36"/>
      <c r="BL8" s="33" t="s">
        <v>94</v>
      </c>
      <c r="BM8" s="33" t="s">
        <v>97</v>
      </c>
      <c r="BN8" s="36"/>
      <c r="BO8" s="33" t="s">
        <v>94</v>
      </c>
      <c r="BP8" s="33" t="s">
        <v>95</v>
      </c>
      <c r="BQ8" s="33" t="s">
        <v>96</v>
      </c>
      <c r="BR8" s="33" t="s">
        <v>42</v>
      </c>
      <c r="BS8" s="36"/>
      <c r="BT8" s="33" t="s">
        <v>94</v>
      </c>
      <c r="BU8" s="33" t="s">
        <v>97</v>
      </c>
      <c r="BV8" s="36"/>
      <c r="BW8" s="33" t="s">
        <v>94</v>
      </c>
      <c r="BX8" s="33" t="s">
        <v>97</v>
      </c>
      <c r="BY8" s="36"/>
      <c r="BZ8" s="33" t="s">
        <v>94</v>
      </c>
      <c r="CA8" s="33" t="s">
        <v>97</v>
      </c>
      <c r="CB8" s="36"/>
      <c r="CC8" s="33" t="s">
        <v>94</v>
      </c>
      <c r="CD8" s="33" t="s">
        <v>97</v>
      </c>
      <c r="CE8" s="36"/>
      <c r="CF8" s="33" t="s">
        <v>94</v>
      </c>
      <c r="CG8" s="33" t="s">
        <v>97</v>
      </c>
      <c r="CH8" s="36"/>
      <c r="CI8" s="33" t="s">
        <v>94</v>
      </c>
      <c r="CJ8" s="33" t="s">
        <v>97</v>
      </c>
      <c r="CK8" s="36"/>
      <c r="CL8" s="33" t="s">
        <v>94</v>
      </c>
      <c r="CM8" s="33" t="s">
        <v>97</v>
      </c>
      <c r="CN8" s="36"/>
      <c r="CO8" s="33" t="s">
        <v>94</v>
      </c>
      <c r="CP8" s="33" t="s">
        <v>97</v>
      </c>
      <c r="CQ8" s="36"/>
      <c r="CR8" s="33" t="s">
        <v>94</v>
      </c>
      <c r="CS8" s="33" t="s">
        <v>97</v>
      </c>
      <c r="CT8" s="36"/>
      <c r="CU8" s="33" t="s">
        <v>94</v>
      </c>
      <c r="CV8" s="33" t="s">
        <v>97</v>
      </c>
      <c r="CW8" s="36"/>
      <c r="CX8" s="33" t="s">
        <v>94</v>
      </c>
      <c r="CY8" s="33" t="s">
        <v>97</v>
      </c>
      <c r="CZ8" s="36"/>
      <c r="DA8" s="33" t="s">
        <v>94</v>
      </c>
      <c r="DB8" s="33" t="s">
        <v>97</v>
      </c>
      <c r="DC8" s="36"/>
      <c r="DD8" s="33" t="s">
        <v>94</v>
      </c>
      <c r="DE8" s="33" t="s">
        <v>97</v>
      </c>
      <c r="DF8" s="138"/>
      <c r="DG8" s="36"/>
      <c r="DH8" s="33" t="s">
        <v>94</v>
      </c>
      <c r="DI8" s="33" t="s">
        <v>97</v>
      </c>
      <c r="DJ8" s="36"/>
      <c r="DK8" s="33" t="s">
        <v>94</v>
      </c>
      <c r="DL8" s="33" t="s">
        <v>97</v>
      </c>
      <c r="DM8" s="36"/>
      <c r="DN8" s="33" t="s">
        <v>94</v>
      </c>
      <c r="DO8" s="33" t="s">
        <v>97</v>
      </c>
      <c r="DP8" s="36"/>
      <c r="DQ8" s="33" t="s">
        <v>94</v>
      </c>
      <c r="DR8" s="33" t="s">
        <v>97</v>
      </c>
      <c r="DS8" s="36"/>
      <c r="DT8" s="33" t="s">
        <v>94</v>
      </c>
      <c r="DU8" s="33" t="s">
        <v>97</v>
      </c>
      <c r="DV8" s="36"/>
      <c r="DW8" s="33" t="s">
        <v>94</v>
      </c>
      <c r="DX8" s="33" t="s">
        <v>97</v>
      </c>
      <c r="DY8" s="36"/>
      <c r="DZ8" s="33" t="s">
        <v>94</v>
      </c>
      <c r="EA8" s="33" t="s">
        <v>97</v>
      </c>
      <c r="EB8" s="138"/>
      <c r="EC8" s="36"/>
      <c r="ED8" s="33" t="s">
        <v>94</v>
      </c>
      <c r="EE8" s="33" t="s">
        <v>97</v>
      </c>
    </row>
    <row r="9" spans="1:135" s="13" customFormat="1" ht="15.6" customHeight="1" x14ac:dyDescent="0.2">
      <c r="A9" s="29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5" s="23" customFormat="1" ht="22.5" customHeight="1" x14ac:dyDescent="0.2">
      <c r="A10" s="14">
        <v>1</v>
      </c>
      <c r="B10" s="31" t="s">
        <v>44</v>
      </c>
      <c r="C10" s="22">
        <v>70711.276400000002</v>
      </c>
      <c r="D10" s="22">
        <v>55816.779699999999</v>
      </c>
      <c r="E10" s="22">
        <f>DG10+EC10-DY10</f>
        <v>1393386.0999999999</v>
      </c>
      <c r="F10" s="22">
        <f>DH10+ED10-DZ10</f>
        <v>337652.8833333333</v>
      </c>
      <c r="G10" s="22">
        <f t="shared" ref="G10:G41" si="0">DI10+EE10-EA10</f>
        <v>129231.73299999999</v>
      </c>
      <c r="H10" s="22">
        <f t="shared" ref="H10:H52" si="1">G10/F10*100</f>
        <v>38.273546407842019</v>
      </c>
      <c r="I10" s="22">
        <f t="shared" ref="I10:I52" si="2">G10/E10*100</f>
        <v>9.2746535220926916</v>
      </c>
      <c r="J10" s="22">
        <f t="shared" ref="J10:J51" si="3">T10+Y10+AD10+AI10+AN10+AS10+BK10+BS10+BV10+BY10+CB10+CE10+CK10+CN10+CT10+CW10+DC10</f>
        <v>566579.5</v>
      </c>
      <c r="K10" s="22">
        <f t="shared" ref="K10:K51" si="4">U10+Z10+AE10+AJ10+AO10+AT10+BL10+BT10+BW10+BZ10+CC10+CF10+CL10+CO10+CU10+CX10+DD10</f>
        <v>131587.79583333334</v>
      </c>
      <c r="L10" s="22">
        <f t="shared" ref="L10:L51" si="5">V10+AA10+AF10+AK10+AP10+AU10+BM10+BU10+BX10+CA10+CD10+CG10+CM10+CP10+CV10+CY10+DE10</f>
        <v>63060.382600000004</v>
      </c>
      <c r="M10" s="22">
        <f t="shared" ref="M10:M52" si="6">L10/K10*100</f>
        <v>47.922668056444316</v>
      </c>
      <c r="N10" s="22">
        <f t="shared" ref="N10:N52" si="7">L10/J10*100</f>
        <v>11.130014869934406</v>
      </c>
      <c r="O10" s="22">
        <f t="shared" ref="O10:O51" si="8">T10+AD10</f>
        <v>199500</v>
      </c>
      <c r="P10" s="22">
        <f t="shared" ref="P10:P51" si="9">U10+AE10</f>
        <v>49875</v>
      </c>
      <c r="Q10" s="22">
        <f t="shared" ref="Q10:Q51" si="10">V10+AF10</f>
        <v>39733.107499999998</v>
      </c>
      <c r="R10" s="22">
        <f t="shared" ref="R10:R52" si="11">Q10/P10*100</f>
        <v>79.665378446115284</v>
      </c>
      <c r="S10" s="22">
        <f t="shared" ref="S10:S52" si="12">Q10/O10*100</f>
        <v>19.916344611528821</v>
      </c>
      <c r="T10" s="22">
        <v>89500</v>
      </c>
      <c r="U10" s="22">
        <v>27875</v>
      </c>
      <c r="V10" s="22">
        <v>28772.809499999999</v>
      </c>
      <c r="W10" s="22">
        <f>V10/U10*100</f>
        <v>103.22084125560538</v>
      </c>
      <c r="X10" s="22">
        <f>V10/T10*100</f>
        <v>32.148390502793298</v>
      </c>
      <c r="Y10" s="22">
        <v>49000</v>
      </c>
      <c r="Z10" s="22">
        <v>12250</v>
      </c>
      <c r="AA10" s="22">
        <v>8182.0081</v>
      </c>
      <c r="AB10" s="22">
        <f t="shared" ref="AB10:AB52" si="13">AA10/Z10*100</f>
        <v>66.791902857142858</v>
      </c>
      <c r="AC10" s="22">
        <f t="shared" ref="AC10:AC52" si="14">AA10/Y10*100</f>
        <v>16.697975714285715</v>
      </c>
      <c r="AD10" s="22">
        <v>110000</v>
      </c>
      <c r="AE10" s="22">
        <f>AD10/12*2.4</f>
        <v>21999.999999999996</v>
      </c>
      <c r="AF10" s="22">
        <v>10960.298000000001</v>
      </c>
      <c r="AG10" s="22">
        <f>AF10/AE10*100</f>
        <v>49.819536363636374</v>
      </c>
      <c r="AH10" s="22">
        <f>AF10/AD10*100</f>
        <v>9.9639072727272744</v>
      </c>
      <c r="AI10" s="22">
        <v>31760</v>
      </c>
      <c r="AJ10" s="22">
        <v>7940</v>
      </c>
      <c r="AK10" s="22">
        <v>4454</v>
      </c>
      <c r="AL10" s="22">
        <f t="shared" ref="AL10:AL52" si="15">AK10/AJ10*100</f>
        <v>56.095717884130977</v>
      </c>
      <c r="AM10" s="22">
        <f t="shared" ref="AM10:AM52" si="16">AK10/AI10*100</f>
        <v>14.023929471032744</v>
      </c>
      <c r="AN10" s="22">
        <v>15000</v>
      </c>
      <c r="AO10" s="22">
        <v>3750</v>
      </c>
      <c r="AP10" s="22">
        <v>791.8</v>
      </c>
      <c r="AQ10" s="22">
        <f t="shared" ref="AQ10:AQ52" si="17">AP10/AO10*100</f>
        <v>21.114666666666665</v>
      </c>
      <c r="AR10" s="22">
        <f t="shared" ref="AR10:AR52" si="18">AP10/AN10*100</f>
        <v>5.2786666666666662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798226.79999999993</v>
      </c>
      <c r="AZ10" s="22">
        <f>AY10/12*3</f>
        <v>199556.69999999998</v>
      </c>
      <c r="BA10" s="22">
        <v>66518.899999999994</v>
      </c>
      <c r="BB10" s="22">
        <v>0</v>
      </c>
      <c r="BC10" s="22">
        <v>0</v>
      </c>
      <c r="BD10" s="22">
        <v>0</v>
      </c>
      <c r="BE10" s="22">
        <v>13302.3</v>
      </c>
      <c r="BF10" s="22">
        <f>BE10/12*3</f>
        <v>3325.5749999999998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f t="shared" ref="BN10:BO41" si="19">BS10+BV10+BY10+CB10</f>
        <v>30010</v>
      </c>
      <c r="BO10" s="22">
        <f t="shared" si="19"/>
        <v>7499.9833333333327</v>
      </c>
      <c r="BP10" s="22">
        <f>BU10+BX10+CA10+CD10</f>
        <v>531.16999999999996</v>
      </c>
      <c r="BQ10" s="22">
        <f t="shared" ref="BQ10:BQ52" si="20">BP10/BO10*100</f>
        <v>7.0822824050720117</v>
      </c>
      <c r="BR10" s="22">
        <f t="shared" ref="BR10:BR52" si="21">BP10/BN10*100</f>
        <v>1.7699766744418526</v>
      </c>
      <c r="BS10" s="22">
        <v>13500</v>
      </c>
      <c r="BT10" s="22">
        <v>4060.4</v>
      </c>
      <c r="BU10" s="22">
        <v>347.5</v>
      </c>
      <c r="BV10" s="22">
        <v>0</v>
      </c>
      <c r="BW10" s="22">
        <f>BV10/12*2.5</f>
        <v>0</v>
      </c>
      <c r="BX10" s="22">
        <v>0</v>
      </c>
      <c r="BY10" s="22">
        <v>3000</v>
      </c>
      <c r="BZ10" s="22">
        <f>BY10/12*2.5</f>
        <v>625</v>
      </c>
      <c r="CA10" s="22">
        <v>115</v>
      </c>
      <c r="CB10" s="22">
        <v>13510</v>
      </c>
      <c r="CC10" s="22">
        <f>CB10/12*2.5</f>
        <v>2814.583333333333</v>
      </c>
      <c r="CD10" s="22">
        <v>68.67</v>
      </c>
      <c r="CE10" s="22">
        <v>0</v>
      </c>
      <c r="CF10" s="22">
        <v>0</v>
      </c>
      <c r="CG10" s="22">
        <v>0</v>
      </c>
      <c r="CH10" s="22">
        <v>0</v>
      </c>
      <c r="CI10" s="22">
        <f>CH10/12*2.5</f>
        <v>0</v>
      </c>
      <c r="CJ10" s="22">
        <v>-347.5496</v>
      </c>
      <c r="CK10" s="22">
        <v>0</v>
      </c>
      <c r="CL10" s="22">
        <f>CK10/12*2.5</f>
        <v>0</v>
      </c>
      <c r="CM10" s="22">
        <v>0</v>
      </c>
      <c r="CN10" s="22">
        <v>227109.5</v>
      </c>
      <c r="CO10" s="22">
        <f>CN10/12*2.5</f>
        <v>47314.479166666672</v>
      </c>
      <c r="CP10" s="22">
        <v>8837.0969999999998</v>
      </c>
      <c r="CQ10" s="22">
        <v>90500</v>
      </c>
      <c r="CR10" s="22">
        <v>22620</v>
      </c>
      <c r="CS10" s="22">
        <v>3906.2170000000001</v>
      </c>
      <c r="CT10" s="22">
        <v>0</v>
      </c>
      <c r="CU10" s="22">
        <f>CT10/12*2.5</f>
        <v>0</v>
      </c>
      <c r="CV10" s="22">
        <v>0</v>
      </c>
      <c r="CW10" s="22">
        <v>7000</v>
      </c>
      <c r="CX10" s="22">
        <f>CW10/12*2.5</f>
        <v>1458.3333333333335</v>
      </c>
      <c r="CY10" s="22">
        <v>0</v>
      </c>
      <c r="CZ10" s="22">
        <v>0</v>
      </c>
      <c r="DA10" s="22">
        <v>0</v>
      </c>
      <c r="DB10" s="22">
        <v>0</v>
      </c>
      <c r="DC10" s="22">
        <v>7200</v>
      </c>
      <c r="DD10" s="22">
        <f>DC10/12*2.5</f>
        <v>1500</v>
      </c>
      <c r="DE10" s="22">
        <v>531.20000000000005</v>
      </c>
      <c r="DF10" s="22">
        <v>0</v>
      </c>
      <c r="DG10" s="22">
        <f t="shared" ref="DG10:DG51" si="22">T10+Y10+AD10+AI10+AN10+AS10+AV10+AY10+BB10+BE10+BH10+BK10+BS10+BV10+BY10+CB10+CE10+CH10+CK10+CN10+CT10+CW10+CZ10+DC10</f>
        <v>1378108.5999999999</v>
      </c>
      <c r="DH10" s="22">
        <f t="shared" ref="DH10:DH51" si="23">U10+Z10+AE10+AJ10+AO10+AT10+AW10+AZ10+BC10+BF10+BI10+BL10+BT10+BW10+BZ10+CC10+CF10+CI10+CL10+CO10+CU10+CX10+DA10+DD10</f>
        <v>334470.0708333333</v>
      </c>
      <c r="DI10" s="22">
        <f t="shared" ref="DI10:DI51" si="24">V10+AA10+AF10+AK10+AP10+AU10+AX10+BA10+BD10+BG10+BJ10+BM10+BU10+BX10+CA10+CD10+CG10+CJ10+CM10+CP10+CV10+CY10+DB10+DE10+DF10</f>
        <v>129231.73299999999</v>
      </c>
      <c r="DJ10" s="22">
        <v>0</v>
      </c>
      <c r="DK10" s="22">
        <v>0</v>
      </c>
      <c r="DL10" s="22">
        <v>0</v>
      </c>
      <c r="DM10" s="22">
        <v>15277.5</v>
      </c>
      <c r="DN10" s="22">
        <f>DM10/12*2.5</f>
        <v>3182.8125</v>
      </c>
      <c r="DO10" s="22">
        <v>0</v>
      </c>
      <c r="DP10" s="22">
        <v>0</v>
      </c>
      <c r="DQ10" s="22">
        <v>0</v>
      </c>
      <c r="DR10" s="22">
        <v>0</v>
      </c>
      <c r="DS10" s="22">
        <v>0</v>
      </c>
      <c r="DT10" s="22">
        <f>DS10/12*2.5</f>
        <v>0</v>
      </c>
      <c r="DU10" s="22">
        <v>0</v>
      </c>
      <c r="DV10" s="22">
        <v>0</v>
      </c>
      <c r="DW10" s="22">
        <v>0</v>
      </c>
      <c r="DX10" s="22">
        <v>0</v>
      </c>
      <c r="DY10" s="22">
        <v>0</v>
      </c>
      <c r="DZ10" s="22">
        <v>0</v>
      </c>
      <c r="EA10" s="22">
        <v>0</v>
      </c>
      <c r="EB10" s="22">
        <v>0</v>
      </c>
      <c r="EC10" s="22">
        <f t="shared" ref="EC10:ED41" si="25">DJ10+DM10+DP10+DS10+DV10+DY10</f>
        <v>15277.5</v>
      </c>
      <c r="ED10" s="22">
        <f t="shared" si="25"/>
        <v>3182.8125</v>
      </c>
      <c r="EE10" s="22">
        <f t="shared" ref="EE10:EE51" si="26">DL10+DO10+DR10+DU10+DX10+EA10+EB10</f>
        <v>0</v>
      </c>
    </row>
    <row r="11" spans="1:135" s="23" customFormat="1" ht="22.5" customHeight="1" x14ac:dyDescent="0.2">
      <c r="A11" s="14">
        <v>2</v>
      </c>
      <c r="B11" s="31" t="s">
        <v>45</v>
      </c>
      <c r="C11" s="22">
        <v>361850.1825</v>
      </c>
      <c r="D11" s="22">
        <v>28079.909599999999</v>
      </c>
      <c r="E11" s="22">
        <f t="shared" ref="E11:E51" si="27">DG11+EC11-DY11</f>
        <v>193717.7</v>
      </c>
      <c r="F11" s="22">
        <f t="shared" ref="F11:F51" si="28">DH11+ED11-DZ11</f>
        <v>47125.625</v>
      </c>
      <c r="G11" s="22">
        <f t="shared" si="0"/>
        <v>43575.592299999997</v>
      </c>
      <c r="H11" s="22">
        <f t="shared" si="1"/>
        <v>92.46687402023845</v>
      </c>
      <c r="I11" s="22">
        <f t="shared" si="2"/>
        <v>22.494378314423511</v>
      </c>
      <c r="J11" s="22">
        <f t="shared" si="3"/>
        <v>182913.7</v>
      </c>
      <c r="K11" s="22">
        <f t="shared" si="4"/>
        <v>44424.625000000007</v>
      </c>
      <c r="L11" s="22">
        <f t="shared" si="5"/>
        <v>42811.3923</v>
      </c>
      <c r="M11" s="22">
        <f t="shared" si="6"/>
        <v>96.368607050706657</v>
      </c>
      <c r="N11" s="22">
        <f t="shared" si="7"/>
        <v>23.405240996163762</v>
      </c>
      <c r="O11" s="22">
        <f t="shared" si="8"/>
        <v>69000</v>
      </c>
      <c r="P11" s="22">
        <f t="shared" si="9"/>
        <v>20000</v>
      </c>
      <c r="Q11" s="22">
        <f t="shared" si="10"/>
        <v>17019.330300000001</v>
      </c>
      <c r="R11" s="22">
        <f t="shared" si="11"/>
        <v>85.096651500000007</v>
      </c>
      <c r="S11" s="22">
        <f t="shared" si="12"/>
        <v>24.665696086956522</v>
      </c>
      <c r="T11" s="22">
        <v>58000</v>
      </c>
      <c r="U11" s="22">
        <v>17800</v>
      </c>
      <c r="V11" s="22">
        <v>14869.2353</v>
      </c>
      <c r="W11" s="22">
        <f t="shared" ref="W11:W52" si="29">V11/U11*100</f>
        <v>83.535029775280904</v>
      </c>
      <c r="X11" s="22">
        <f t="shared" ref="X11:X52" si="30">V11/T11*100</f>
        <v>25.636612586206898</v>
      </c>
      <c r="Y11" s="22">
        <v>11000</v>
      </c>
      <c r="Z11" s="22">
        <v>1300</v>
      </c>
      <c r="AA11" s="22">
        <v>1189.4860000000001</v>
      </c>
      <c r="AB11" s="22">
        <f t="shared" si="13"/>
        <v>91.498923076923091</v>
      </c>
      <c r="AC11" s="22">
        <f t="shared" si="14"/>
        <v>10.813509090909092</v>
      </c>
      <c r="AD11" s="22">
        <v>11000</v>
      </c>
      <c r="AE11" s="22">
        <f t="shared" ref="AE11:AE51" si="31">AD11/12*2.4</f>
        <v>2200</v>
      </c>
      <c r="AF11" s="22">
        <v>2150.0949999999998</v>
      </c>
      <c r="AG11" s="22">
        <f t="shared" ref="AG11:AG52" si="32">AF11/AE11*100</f>
        <v>97.731590909090897</v>
      </c>
      <c r="AH11" s="22">
        <f t="shared" ref="AH11:AH52" si="33">AF11/AD11*100</f>
        <v>19.546318181818183</v>
      </c>
      <c r="AI11" s="22">
        <v>29050</v>
      </c>
      <c r="AJ11" s="22">
        <v>7500</v>
      </c>
      <c r="AK11" s="22">
        <v>10713.23</v>
      </c>
      <c r="AL11" s="22">
        <f t="shared" si="15"/>
        <v>142.84306666666666</v>
      </c>
      <c r="AM11" s="22">
        <f t="shared" si="16"/>
        <v>36.878588640275382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9170.4000000000015</v>
      </c>
      <c r="AZ11" s="22">
        <f t="shared" ref="AZ11:AZ51" si="34">AY11/12*3</f>
        <v>2292.6000000000004</v>
      </c>
      <c r="BA11" s="22">
        <v>764.2</v>
      </c>
      <c r="BB11" s="22">
        <v>0</v>
      </c>
      <c r="BC11" s="22">
        <v>0</v>
      </c>
      <c r="BD11" s="22">
        <v>0</v>
      </c>
      <c r="BE11" s="22">
        <v>1633.6</v>
      </c>
      <c r="BF11" s="22">
        <f t="shared" ref="BF11:BF51" si="35">BE11/12*3</f>
        <v>408.4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f t="shared" si="19"/>
        <v>8063.7</v>
      </c>
      <c r="BO11" s="22">
        <f t="shared" si="19"/>
        <v>1916.2916666666667</v>
      </c>
      <c r="BP11" s="22">
        <f t="shared" ref="BP11:BP41" si="36">BU11+BX11+CA11+CD11</f>
        <v>846.1</v>
      </c>
      <c r="BQ11" s="22">
        <f t="shared" si="20"/>
        <v>44.152986453871407</v>
      </c>
      <c r="BR11" s="22">
        <f t="shared" si="21"/>
        <v>10.492701861428378</v>
      </c>
      <c r="BS11" s="22">
        <v>7332.7</v>
      </c>
      <c r="BT11" s="22">
        <v>1764</v>
      </c>
      <c r="BU11" s="22">
        <v>826</v>
      </c>
      <c r="BV11" s="22">
        <v>0</v>
      </c>
      <c r="BW11" s="22">
        <f t="shared" ref="BW11:BW51" si="37">BV11/12*2.5</f>
        <v>0</v>
      </c>
      <c r="BX11" s="22">
        <v>0</v>
      </c>
      <c r="BY11" s="22">
        <v>0</v>
      </c>
      <c r="BZ11" s="22">
        <f t="shared" ref="BZ11:BZ51" si="38">BY11/12*2.5</f>
        <v>0</v>
      </c>
      <c r="CA11" s="22">
        <v>0</v>
      </c>
      <c r="CB11" s="22">
        <v>731</v>
      </c>
      <c r="CC11" s="22">
        <f t="shared" ref="CC11:CC51" si="39">CB11/12*2.5</f>
        <v>152.29166666666666</v>
      </c>
      <c r="CD11" s="22">
        <v>20.100000000000001</v>
      </c>
      <c r="CE11" s="22">
        <v>0</v>
      </c>
      <c r="CF11" s="22">
        <v>0</v>
      </c>
      <c r="CG11" s="22">
        <v>0</v>
      </c>
      <c r="CH11" s="22">
        <v>0</v>
      </c>
      <c r="CI11" s="22">
        <f t="shared" ref="CI11:CI51" si="40">CH11/12*2.5</f>
        <v>0</v>
      </c>
      <c r="CJ11" s="22">
        <v>0</v>
      </c>
      <c r="CK11" s="22">
        <v>0</v>
      </c>
      <c r="CL11" s="22">
        <f t="shared" ref="CL11:CL51" si="41">CK11/12*2.5</f>
        <v>0</v>
      </c>
      <c r="CM11" s="22">
        <v>0</v>
      </c>
      <c r="CN11" s="22">
        <v>54800</v>
      </c>
      <c r="CO11" s="22">
        <f t="shared" ref="CO11:CO51" si="42">CN11/12*2.5</f>
        <v>11416.666666666668</v>
      </c>
      <c r="CP11" s="22">
        <v>12941.146000000001</v>
      </c>
      <c r="CQ11" s="22">
        <v>25000</v>
      </c>
      <c r="CR11" s="22">
        <v>6000</v>
      </c>
      <c r="CS11" s="22">
        <v>3627.45</v>
      </c>
      <c r="CT11" s="22">
        <v>0</v>
      </c>
      <c r="CU11" s="22">
        <f t="shared" ref="CU11:CU51" si="43">CT11/12*2.5</f>
        <v>0</v>
      </c>
      <c r="CV11" s="22">
        <v>0</v>
      </c>
      <c r="CW11" s="22">
        <v>1000</v>
      </c>
      <c r="CX11" s="22">
        <f t="shared" ref="CX11:CX51" si="44">CW11/12*2.5</f>
        <v>208.33333333333331</v>
      </c>
      <c r="CY11" s="22">
        <v>0</v>
      </c>
      <c r="CZ11" s="22">
        <v>0</v>
      </c>
      <c r="DA11" s="22">
        <v>0</v>
      </c>
      <c r="DB11" s="22">
        <v>0</v>
      </c>
      <c r="DC11" s="22">
        <v>10000</v>
      </c>
      <c r="DD11" s="22">
        <f t="shared" ref="DD11:DD51" si="45">DC11/12*2.5</f>
        <v>2083.3333333333335</v>
      </c>
      <c r="DE11" s="22">
        <v>102.1</v>
      </c>
      <c r="DF11" s="22">
        <v>0</v>
      </c>
      <c r="DG11" s="22">
        <f t="shared" si="22"/>
        <v>193717.7</v>
      </c>
      <c r="DH11" s="22">
        <f t="shared" si="23"/>
        <v>47125.625</v>
      </c>
      <c r="DI11" s="22">
        <f t="shared" si="24"/>
        <v>43575.592299999997</v>
      </c>
      <c r="DJ11" s="22">
        <v>0</v>
      </c>
      <c r="DK11" s="22">
        <v>0</v>
      </c>
      <c r="DL11" s="22">
        <v>0</v>
      </c>
      <c r="DM11" s="22">
        <v>0</v>
      </c>
      <c r="DN11" s="22">
        <f t="shared" ref="DN11:DN51" si="46">DM11/12*2.5</f>
        <v>0</v>
      </c>
      <c r="DO11" s="22">
        <v>0</v>
      </c>
      <c r="DP11" s="22">
        <v>0</v>
      </c>
      <c r="DQ11" s="22">
        <v>0</v>
      </c>
      <c r="DR11" s="22">
        <v>0</v>
      </c>
      <c r="DS11" s="22">
        <v>0</v>
      </c>
      <c r="DT11" s="22">
        <f t="shared" ref="DT11:DT51" si="47">DS11/12*2.5</f>
        <v>0</v>
      </c>
      <c r="DU11" s="22">
        <v>0</v>
      </c>
      <c r="DV11" s="22">
        <v>0</v>
      </c>
      <c r="DW11" s="22">
        <v>0</v>
      </c>
      <c r="DX11" s="22">
        <v>0</v>
      </c>
      <c r="DY11" s="22">
        <v>0</v>
      </c>
      <c r="DZ11" s="22">
        <v>0</v>
      </c>
      <c r="EA11" s="22">
        <v>0</v>
      </c>
      <c r="EB11" s="22">
        <v>0</v>
      </c>
      <c r="EC11" s="22">
        <f t="shared" si="25"/>
        <v>0</v>
      </c>
      <c r="ED11" s="22">
        <f t="shared" si="25"/>
        <v>0</v>
      </c>
      <c r="EE11" s="22">
        <f t="shared" si="26"/>
        <v>0</v>
      </c>
    </row>
    <row r="12" spans="1:135" s="23" customFormat="1" ht="22.5" customHeight="1" x14ac:dyDescent="0.2">
      <c r="A12" s="14">
        <v>3</v>
      </c>
      <c r="B12" s="31" t="s">
        <v>46</v>
      </c>
      <c r="C12" s="22">
        <v>2910.5430999999999</v>
      </c>
      <c r="D12" s="22">
        <v>3274.9427000000001</v>
      </c>
      <c r="E12" s="22">
        <f t="shared" si="27"/>
        <v>15479.199999999999</v>
      </c>
      <c r="F12" s="22">
        <f t="shared" si="28"/>
        <v>3844.4999999999995</v>
      </c>
      <c r="G12" s="22">
        <f t="shared" si="0"/>
        <v>1287.1039000000001</v>
      </c>
      <c r="H12" s="22">
        <f t="shared" si="1"/>
        <v>33.479097411887118</v>
      </c>
      <c r="I12" s="22">
        <f t="shared" si="2"/>
        <v>8.3150543955759986</v>
      </c>
      <c r="J12" s="22">
        <f t="shared" si="3"/>
        <v>1285.5999999999999</v>
      </c>
      <c r="K12" s="22">
        <f t="shared" si="4"/>
        <v>296.10000000000002</v>
      </c>
      <c r="L12" s="22">
        <f t="shared" si="5"/>
        <v>104.3039</v>
      </c>
      <c r="M12" s="22">
        <f t="shared" si="6"/>
        <v>35.225903411009789</v>
      </c>
      <c r="N12" s="22">
        <f t="shared" si="7"/>
        <v>8.1132467330429385</v>
      </c>
      <c r="O12" s="22">
        <f t="shared" si="8"/>
        <v>500</v>
      </c>
      <c r="P12" s="22">
        <f t="shared" si="9"/>
        <v>99.999999999999986</v>
      </c>
      <c r="Q12" s="22">
        <f t="shared" si="10"/>
        <v>72.753900000000002</v>
      </c>
      <c r="R12" s="22">
        <f t="shared" si="11"/>
        <v>72.753900000000016</v>
      </c>
      <c r="S12" s="22">
        <f t="shared" si="12"/>
        <v>14.55078</v>
      </c>
      <c r="T12" s="22">
        <v>0</v>
      </c>
      <c r="U12" s="22">
        <f t="shared" ref="U12:U51" si="48">T12/12*3</f>
        <v>0</v>
      </c>
      <c r="V12" s="22">
        <v>0</v>
      </c>
      <c r="W12" s="22">
        <v>0</v>
      </c>
      <c r="X12" s="22">
        <v>0</v>
      </c>
      <c r="Y12" s="22">
        <v>300</v>
      </c>
      <c r="Z12" s="22">
        <v>75</v>
      </c>
      <c r="AA12" s="22">
        <v>23.75</v>
      </c>
      <c r="AB12" s="22">
        <f t="shared" si="13"/>
        <v>31.666666666666664</v>
      </c>
      <c r="AC12" s="22">
        <f t="shared" si="14"/>
        <v>7.9166666666666661</v>
      </c>
      <c r="AD12" s="22">
        <v>500</v>
      </c>
      <c r="AE12" s="22">
        <f t="shared" si="31"/>
        <v>99.999999999999986</v>
      </c>
      <c r="AF12" s="22">
        <v>72.753900000000002</v>
      </c>
      <c r="AG12" s="22">
        <f t="shared" si="32"/>
        <v>72.753900000000016</v>
      </c>
      <c r="AH12" s="22">
        <f t="shared" si="33"/>
        <v>14.55078</v>
      </c>
      <c r="AI12" s="22">
        <v>32</v>
      </c>
      <c r="AJ12" s="22">
        <v>26.6</v>
      </c>
      <c r="AK12" s="22">
        <v>7.8</v>
      </c>
      <c r="AL12" s="22">
        <f t="shared" si="15"/>
        <v>29.323308270676691</v>
      </c>
      <c r="AM12" s="22">
        <f t="shared" si="16"/>
        <v>24.375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14193.599999999999</v>
      </c>
      <c r="AZ12" s="22">
        <f t="shared" si="34"/>
        <v>3548.3999999999996</v>
      </c>
      <c r="BA12" s="22">
        <v>1182.8</v>
      </c>
      <c r="BB12" s="22">
        <v>0</v>
      </c>
      <c r="BC12" s="22">
        <v>0</v>
      </c>
      <c r="BD12" s="22">
        <v>0</v>
      </c>
      <c r="BE12" s="22">
        <v>0</v>
      </c>
      <c r="BF12" s="22">
        <f t="shared" si="35"/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f t="shared" si="19"/>
        <v>3.6</v>
      </c>
      <c r="BO12" s="22">
        <f t="shared" si="19"/>
        <v>0.75</v>
      </c>
      <c r="BP12" s="22">
        <f t="shared" si="36"/>
        <v>0</v>
      </c>
      <c r="BQ12" s="22">
        <f t="shared" si="20"/>
        <v>0</v>
      </c>
      <c r="BR12" s="22">
        <f t="shared" si="21"/>
        <v>0</v>
      </c>
      <c r="BS12" s="22">
        <v>3.6</v>
      </c>
      <c r="BT12" s="22">
        <f t="shared" ref="BT12:BT48" si="49">BS12/12*2.5</f>
        <v>0.75</v>
      </c>
      <c r="BU12" s="22">
        <v>0</v>
      </c>
      <c r="BV12" s="22">
        <v>0</v>
      </c>
      <c r="BW12" s="22">
        <f t="shared" si="37"/>
        <v>0</v>
      </c>
      <c r="BX12" s="22">
        <v>0</v>
      </c>
      <c r="BY12" s="22">
        <v>0</v>
      </c>
      <c r="BZ12" s="22">
        <f t="shared" si="38"/>
        <v>0</v>
      </c>
      <c r="CA12" s="22">
        <v>0</v>
      </c>
      <c r="CB12" s="22">
        <v>0</v>
      </c>
      <c r="CC12" s="22">
        <f t="shared" si="39"/>
        <v>0</v>
      </c>
      <c r="CD12" s="22">
        <v>0</v>
      </c>
      <c r="CE12" s="22">
        <v>0</v>
      </c>
      <c r="CF12" s="22">
        <v>0</v>
      </c>
      <c r="CG12" s="22">
        <v>0</v>
      </c>
      <c r="CH12" s="22">
        <v>0</v>
      </c>
      <c r="CI12" s="22">
        <f t="shared" si="40"/>
        <v>0</v>
      </c>
      <c r="CJ12" s="22">
        <v>0</v>
      </c>
      <c r="CK12" s="22">
        <v>0</v>
      </c>
      <c r="CL12" s="22">
        <f t="shared" si="41"/>
        <v>0</v>
      </c>
      <c r="CM12" s="22">
        <v>0</v>
      </c>
      <c r="CN12" s="22">
        <v>450</v>
      </c>
      <c r="CO12" s="22">
        <f t="shared" si="42"/>
        <v>93.75</v>
      </c>
      <c r="CP12" s="22">
        <v>0</v>
      </c>
      <c r="CQ12" s="22">
        <v>450</v>
      </c>
      <c r="CR12" s="22">
        <v>112.5</v>
      </c>
      <c r="CS12" s="22">
        <v>0</v>
      </c>
      <c r="CT12" s="22">
        <v>0</v>
      </c>
      <c r="CU12" s="22">
        <f t="shared" si="43"/>
        <v>0</v>
      </c>
      <c r="CV12" s="22">
        <v>0</v>
      </c>
      <c r="CW12" s="22">
        <v>0</v>
      </c>
      <c r="CX12" s="22">
        <f t="shared" si="44"/>
        <v>0</v>
      </c>
      <c r="CY12" s="22">
        <v>0</v>
      </c>
      <c r="CZ12" s="22">
        <v>0</v>
      </c>
      <c r="DA12" s="22">
        <v>0</v>
      </c>
      <c r="DB12" s="22">
        <v>0</v>
      </c>
      <c r="DC12" s="22">
        <v>0</v>
      </c>
      <c r="DD12" s="22">
        <f t="shared" si="45"/>
        <v>0</v>
      </c>
      <c r="DE12" s="22">
        <v>0</v>
      </c>
      <c r="DF12" s="22">
        <v>0</v>
      </c>
      <c r="DG12" s="22">
        <f t="shared" si="22"/>
        <v>15479.199999999999</v>
      </c>
      <c r="DH12" s="22">
        <f t="shared" si="23"/>
        <v>3844.4999999999995</v>
      </c>
      <c r="DI12" s="22">
        <f t="shared" si="24"/>
        <v>1287.1039000000001</v>
      </c>
      <c r="DJ12" s="22">
        <v>0</v>
      </c>
      <c r="DK12" s="22">
        <v>0</v>
      </c>
      <c r="DL12" s="22">
        <v>0</v>
      </c>
      <c r="DM12" s="22">
        <v>0</v>
      </c>
      <c r="DN12" s="22">
        <f t="shared" si="46"/>
        <v>0</v>
      </c>
      <c r="DO12" s="22">
        <v>0</v>
      </c>
      <c r="DP12" s="22">
        <v>0</v>
      </c>
      <c r="DQ12" s="22">
        <v>0</v>
      </c>
      <c r="DR12" s="22">
        <v>0</v>
      </c>
      <c r="DS12" s="22">
        <v>0</v>
      </c>
      <c r="DT12" s="22">
        <f t="shared" si="47"/>
        <v>0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2">
        <v>0</v>
      </c>
      <c r="EC12" s="22">
        <f t="shared" si="25"/>
        <v>0</v>
      </c>
      <c r="ED12" s="22">
        <f t="shared" si="25"/>
        <v>0</v>
      </c>
      <c r="EE12" s="22">
        <f t="shared" si="26"/>
        <v>0</v>
      </c>
    </row>
    <row r="13" spans="1:135" s="23" customFormat="1" ht="22.5" customHeight="1" x14ac:dyDescent="0.2">
      <c r="A13" s="14">
        <v>4</v>
      </c>
      <c r="B13" s="31" t="s">
        <v>47</v>
      </c>
      <c r="C13" s="22">
        <v>13573.115100000001</v>
      </c>
      <c r="D13" s="22">
        <v>2719.8231999999998</v>
      </c>
      <c r="E13" s="22">
        <f t="shared" si="27"/>
        <v>90772</v>
      </c>
      <c r="F13" s="22">
        <f t="shared" si="28"/>
        <v>20015.25</v>
      </c>
      <c r="G13" s="22">
        <f t="shared" si="0"/>
        <v>6191.4125999999997</v>
      </c>
      <c r="H13" s="22">
        <f t="shared" si="1"/>
        <v>30.933476224378907</v>
      </c>
      <c r="I13" s="22">
        <f t="shared" si="2"/>
        <v>6.8208396862468597</v>
      </c>
      <c r="J13" s="22">
        <f t="shared" si="3"/>
        <v>23560</v>
      </c>
      <c r="K13" s="22">
        <f t="shared" si="4"/>
        <v>3690</v>
      </c>
      <c r="L13" s="22">
        <f t="shared" si="5"/>
        <v>1545.9126000000001</v>
      </c>
      <c r="M13" s="22">
        <f t="shared" si="6"/>
        <v>41.89465040650407</v>
      </c>
      <c r="N13" s="22">
        <f t="shared" si="7"/>
        <v>6.561598471986418</v>
      </c>
      <c r="O13" s="22">
        <f t="shared" si="8"/>
        <v>11000</v>
      </c>
      <c r="P13" s="22">
        <f t="shared" si="9"/>
        <v>2200</v>
      </c>
      <c r="Q13" s="22">
        <f t="shared" si="10"/>
        <v>1123.6286</v>
      </c>
      <c r="R13" s="22">
        <f t="shared" si="11"/>
        <v>51.074027272727271</v>
      </c>
      <c r="S13" s="22">
        <f t="shared" si="12"/>
        <v>10.214805454545454</v>
      </c>
      <c r="T13" s="22">
        <v>0</v>
      </c>
      <c r="U13" s="22">
        <f t="shared" si="48"/>
        <v>0</v>
      </c>
      <c r="V13" s="22">
        <v>0.27760000000000001</v>
      </c>
      <c r="W13" s="22">
        <v>0</v>
      </c>
      <c r="X13" s="22">
        <v>0</v>
      </c>
      <c r="Y13" s="22">
        <v>5700</v>
      </c>
      <c r="Z13" s="22">
        <v>50</v>
      </c>
      <c r="AA13" s="22">
        <v>167.45</v>
      </c>
      <c r="AB13" s="22">
        <f t="shared" si="13"/>
        <v>334.9</v>
      </c>
      <c r="AC13" s="22">
        <f t="shared" si="14"/>
        <v>2.9377192982456135</v>
      </c>
      <c r="AD13" s="22">
        <v>11000</v>
      </c>
      <c r="AE13" s="22">
        <f t="shared" si="31"/>
        <v>2200</v>
      </c>
      <c r="AF13" s="22">
        <v>1123.3510000000001</v>
      </c>
      <c r="AG13" s="22">
        <f t="shared" si="32"/>
        <v>51.061409090909095</v>
      </c>
      <c r="AH13" s="22">
        <f t="shared" si="33"/>
        <v>10.212281818181818</v>
      </c>
      <c r="AI13" s="22">
        <v>260</v>
      </c>
      <c r="AJ13" s="22">
        <v>65</v>
      </c>
      <c r="AK13" s="22">
        <v>75.7</v>
      </c>
      <c r="AL13" s="22">
        <f t="shared" si="15"/>
        <v>116.46153846153847</v>
      </c>
      <c r="AM13" s="22">
        <f t="shared" si="16"/>
        <v>29.115384615384617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55746</v>
      </c>
      <c r="AZ13" s="22">
        <f t="shared" si="34"/>
        <v>13936.5</v>
      </c>
      <c r="BA13" s="22">
        <v>4645.5</v>
      </c>
      <c r="BB13" s="22">
        <v>0</v>
      </c>
      <c r="BC13" s="22">
        <v>0</v>
      </c>
      <c r="BD13" s="22">
        <v>0</v>
      </c>
      <c r="BE13" s="22">
        <v>0</v>
      </c>
      <c r="BF13" s="22">
        <f t="shared" si="35"/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f t="shared" si="19"/>
        <v>1600</v>
      </c>
      <c r="BO13" s="22">
        <f t="shared" si="19"/>
        <v>333.33333333333337</v>
      </c>
      <c r="BP13" s="22">
        <f t="shared" si="36"/>
        <v>35</v>
      </c>
      <c r="BQ13" s="22">
        <f t="shared" si="20"/>
        <v>10.499999999999998</v>
      </c>
      <c r="BR13" s="22">
        <f t="shared" si="21"/>
        <v>2.1875</v>
      </c>
      <c r="BS13" s="22">
        <v>1600</v>
      </c>
      <c r="BT13" s="22">
        <f t="shared" si="49"/>
        <v>333.33333333333337</v>
      </c>
      <c r="BU13" s="22">
        <v>35</v>
      </c>
      <c r="BV13" s="22">
        <v>0</v>
      </c>
      <c r="BW13" s="22">
        <f t="shared" si="37"/>
        <v>0</v>
      </c>
      <c r="BX13" s="22">
        <v>0</v>
      </c>
      <c r="BY13" s="22">
        <v>0</v>
      </c>
      <c r="BZ13" s="22">
        <f t="shared" si="38"/>
        <v>0</v>
      </c>
      <c r="CA13" s="22">
        <v>0</v>
      </c>
      <c r="CB13" s="22">
        <v>0</v>
      </c>
      <c r="CC13" s="22">
        <f t="shared" si="39"/>
        <v>0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f t="shared" si="40"/>
        <v>0</v>
      </c>
      <c r="CJ13" s="22">
        <v>0</v>
      </c>
      <c r="CK13" s="22">
        <v>0</v>
      </c>
      <c r="CL13" s="22">
        <f t="shared" si="41"/>
        <v>0</v>
      </c>
      <c r="CM13" s="22">
        <v>0</v>
      </c>
      <c r="CN13" s="22">
        <v>5000</v>
      </c>
      <c r="CO13" s="22">
        <f t="shared" si="42"/>
        <v>1041.6666666666667</v>
      </c>
      <c r="CP13" s="22">
        <v>13.8</v>
      </c>
      <c r="CQ13" s="22">
        <v>1200</v>
      </c>
      <c r="CR13" s="22">
        <v>37.5</v>
      </c>
      <c r="CS13" s="22">
        <v>13.8</v>
      </c>
      <c r="CT13" s="22">
        <v>0</v>
      </c>
      <c r="CU13" s="22">
        <f t="shared" si="43"/>
        <v>0</v>
      </c>
      <c r="CV13" s="22">
        <v>130.334</v>
      </c>
      <c r="CW13" s="22">
        <v>0</v>
      </c>
      <c r="CX13" s="22">
        <f t="shared" si="44"/>
        <v>0</v>
      </c>
      <c r="CY13" s="22">
        <v>0</v>
      </c>
      <c r="CZ13" s="22">
        <v>0</v>
      </c>
      <c r="DA13" s="22">
        <v>0</v>
      </c>
      <c r="DB13" s="22">
        <v>0</v>
      </c>
      <c r="DC13" s="22">
        <v>0</v>
      </c>
      <c r="DD13" s="22">
        <f t="shared" si="45"/>
        <v>0</v>
      </c>
      <c r="DE13" s="22">
        <v>0</v>
      </c>
      <c r="DF13" s="22">
        <v>0</v>
      </c>
      <c r="DG13" s="22">
        <f t="shared" si="22"/>
        <v>79306</v>
      </c>
      <c r="DH13" s="22">
        <f t="shared" si="23"/>
        <v>17626.5</v>
      </c>
      <c r="DI13" s="22">
        <f t="shared" si="24"/>
        <v>6191.4125999999997</v>
      </c>
      <c r="DJ13" s="22">
        <v>0</v>
      </c>
      <c r="DK13" s="22">
        <v>0</v>
      </c>
      <c r="DL13" s="22">
        <v>0</v>
      </c>
      <c r="DM13" s="22">
        <v>11466</v>
      </c>
      <c r="DN13" s="22">
        <f t="shared" si="46"/>
        <v>2388.75</v>
      </c>
      <c r="DO13" s="22">
        <v>0</v>
      </c>
      <c r="DP13" s="22">
        <v>0</v>
      </c>
      <c r="DQ13" s="22">
        <v>0</v>
      </c>
      <c r="DR13" s="22">
        <v>0</v>
      </c>
      <c r="DS13" s="22">
        <v>0</v>
      </c>
      <c r="DT13" s="22">
        <f t="shared" si="47"/>
        <v>0</v>
      </c>
      <c r="DU13" s="22">
        <v>0</v>
      </c>
      <c r="DV13" s="22">
        <v>0</v>
      </c>
      <c r="DW13" s="22">
        <v>0</v>
      </c>
      <c r="DX13" s="22">
        <v>0</v>
      </c>
      <c r="DY13" s="22">
        <v>0</v>
      </c>
      <c r="DZ13" s="22">
        <v>0</v>
      </c>
      <c r="EA13" s="22">
        <v>0</v>
      </c>
      <c r="EB13" s="22">
        <v>0</v>
      </c>
      <c r="EC13" s="22">
        <f t="shared" si="25"/>
        <v>11466</v>
      </c>
      <c r="ED13" s="22">
        <f t="shared" si="25"/>
        <v>2388.75</v>
      </c>
      <c r="EE13" s="22">
        <f t="shared" si="26"/>
        <v>0</v>
      </c>
    </row>
    <row r="14" spans="1:135" s="23" customFormat="1" ht="22.5" customHeight="1" x14ac:dyDescent="0.2">
      <c r="A14" s="14">
        <v>5</v>
      </c>
      <c r="B14" s="31" t="s">
        <v>48</v>
      </c>
      <c r="C14" s="22">
        <v>20895.3567</v>
      </c>
      <c r="D14" s="22">
        <v>4665.5030999999999</v>
      </c>
      <c r="E14" s="22">
        <f t="shared" si="27"/>
        <v>200478.8</v>
      </c>
      <c r="F14" s="22">
        <f t="shared" si="28"/>
        <v>43126.033333333333</v>
      </c>
      <c r="G14" s="22">
        <f t="shared" si="0"/>
        <v>17973.714899999999</v>
      </c>
      <c r="H14" s="22">
        <f t="shared" si="1"/>
        <v>41.677180836633092</v>
      </c>
      <c r="I14" s="22">
        <f t="shared" si="2"/>
        <v>8.9653942960552442</v>
      </c>
      <c r="J14" s="22">
        <f t="shared" si="3"/>
        <v>88323.199999999997</v>
      </c>
      <c r="K14" s="22">
        <f t="shared" si="4"/>
        <v>15087.133333333335</v>
      </c>
      <c r="L14" s="22">
        <f t="shared" si="5"/>
        <v>8627.4148999999998</v>
      </c>
      <c r="M14" s="22">
        <f t="shared" si="6"/>
        <v>57.183924271012373</v>
      </c>
      <c r="N14" s="22">
        <f t="shared" si="7"/>
        <v>9.7680053485380967</v>
      </c>
      <c r="O14" s="22">
        <f t="shared" si="8"/>
        <v>31475</v>
      </c>
      <c r="P14" s="22">
        <f t="shared" si="9"/>
        <v>3795.55</v>
      </c>
      <c r="Q14" s="22">
        <f t="shared" si="10"/>
        <v>4134.1248999999998</v>
      </c>
      <c r="R14" s="22">
        <f t="shared" si="11"/>
        <v>108.92031194425049</v>
      </c>
      <c r="S14" s="22">
        <f t="shared" si="12"/>
        <v>13.134630341540904</v>
      </c>
      <c r="T14" s="22">
        <v>4433</v>
      </c>
      <c r="U14" s="22">
        <f t="shared" si="48"/>
        <v>1108.25</v>
      </c>
      <c r="V14" s="22">
        <v>810.04989999999998</v>
      </c>
      <c r="W14" s="22">
        <f t="shared" si="29"/>
        <v>73.092704714640206</v>
      </c>
      <c r="X14" s="22">
        <f t="shared" si="30"/>
        <v>18.273176178660052</v>
      </c>
      <c r="Y14" s="22">
        <v>14603.2</v>
      </c>
      <c r="Z14" s="22">
        <v>1920</v>
      </c>
      <c r="AA14" s="22">
        <v>2016.836</v>
      </c>
      <c r="AB14" s="22">
        <f t="shared" si="13"/>
        <v>105.04354166666667</v>
      </c>
      <c r="AC14" s="22">
        <f t="shared" si="14"/>
        <v>13.810918154924948</v>
      </c>
      <c r="AD14" s="22">
        <v>27042</v>
      </c>
      <c r="AE14" s="22">
        <v>2687.3</v>
      </c>
      <c r="AF14" s="22">
        <v>3324.0749999999998</v>
      </c>
      <c r="AG14" s="22">
        <f t="shared" si="32"/>
        <v>123.6957168905593</v>
      </c>
      <c r="AH14" s="22">
        <f t="shared" si="33"/>
        <v>12.292267583758596</v>
      </c>
      <c r="AI14" s="22">
        <v>1051.5</v>
      </c>
      <c r="AJ14" s="22">
        <v>111</v>
      </c>
      <c r="AK14" s="22">
        <v>147</v>
      </c>
      <c r="AL14" s="22">
        <f t="shared" si="15"/>
        <v>132.43243243243242</v>
      </c>
      <c r="AM14" s="22">
        <f t="shared" si="16"/>
        <v>13.980028530670472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112155.59999999999</v>
      </c>
      <c r="AZ14" s="22">
        <f t="shared" si="34"/>
        <v>28038.899999999998</v>
      </c>
      <c r="BA14" s="22">
        <v>9346.2999999999993</v>
      </c>
      <c r="BB14" s="22">
        <v>0</v>
      </c>
      <c r="BC14" s="22">
        <v>0</v>
      </c>
      <c r="BD14" s="22">
        <v>0</v>
      </c>
      <c r="BE14" s="22">
        <v>0</v>
      </c>
      <c r="BF14" s="22">
        <f t="shared" si="35"/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f t="shared" si="19"/>
        <v>27438.5</v>
      </c>
      <c r="BO14" s="22">
        <f t="shared" si="19"/>
        <v>6394.9583333333339</v>
      </c>
      <c r="BP14" s="22">
        <f t="shared" si="36"/>
        <v>2144.8560000000002</v>
      </c>
      <c r="BQ14" s="22">
        <f t="shared" si="20"/>
        <v>33.53979632392705</v>
      </c>
      <c r="BR14" s="22">
        <f t="shared" si="21"/>
        <v>7.8169579240847717</v>
      </c>
      <c r="BS14" s="22">
        <v>1391.5</v>
      </c>
      <c r="BT14" s="22">
        <v>968.5</v>
      </c>
      <c r="BU14" s="22">
        <v>30</v>
      </c>
      <c r="BV14" s="22">
        <v>26047</v>
      </c>
      <c r="BW14" s="22">
        <f t="shared" si="37"/>
        <v>5426.4583333333339</v>
      </c>
      <c r="BX14" s="22">
        <v>2114.8560000000002</v>
      </c>
      <c r="BY14" s="22">
        <v>0</v>
      </c>
      <c r="BZ14" s="22">
        <f t="shared" si="38"/>
        <v>0</v>
      </c>
      <c r="CA14" s="22">
        <v>0</v>
      </c>
      <c r="CB14" s="22">
        <v>0</v>
      </c>
      <c r="CC14" s="22">
        <f t="shared" si="39"/>
        <v>0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f t="shared" si="40"/>
        <v>0</v>
      </c>
      <c r="CJ14" s="22">
        <v>0</v>
      </c>
      <c r="CK14" s="22">
        <v>0</v>
      </c>
      <c r="CL14" s="22">
        <f t="shared" si="41"/>
        <v>0</v>
      </c>
      <c r="CM14" s="22">
        <v>0</v>
      </c>
      <c r="CN14" s="22">
        <v>7575</v>
      </c>
      <c r="CO14" s="22">
        <f t="shared" si="42"/>
        <v>1578.125</v>
      </c>
      <c r="CP14" s="22">
        <v>157.88800000000001</v>
      </c>
      <c r="CQ14" s="22">
        <v>7510</v>
      </c>
      <c r="CR14" s="22">
        <v>904</v>
      </c>
      <c r="CS14" s="22">
        <v>147.88800000000001</v>
      </c>
      <c r="CT14" s="22">
        <v>0</v>
      </c>
      <c r="CU14" s="22">
        <f t="shared" si="43"/>
        <v>0</v>
      </c>
      <c r="CV14" s="22">
        <v>0</v>
      </c>
      <c r="CW14" s="22">
        <v>0</v>
      </c>
      <c r="CX14" s="22">
        <f t="shared" si="44"/>
        <v>0</v>
      </c>
      <c r="CY14" s="22">
        <v>0</v>
      </c>
      <c r="CZ14" s="22">
        <v>0</v>
      </c>
      <c r="DA14" s="22">
        <v>0</v>
      </c>
      <c r="DB14" s="22">
        <v>0</v>
      </c>
      <c r="DC14" s="22">
        <v>6180</v>
      </c>
      <c r="DD14" s="22">
        <f t="shared" si="45"/>
        <v>1287.5</v>
      </c>
      <c r="DE14" s="22">
        <v>26.71</v>
      </c>
      <c r="DF14" s="22">
        <v>0</v>
      </c>
      <c r="DG14" s="22">
        <f t="shared" si="22"/>
        <v>200478.8</v>
      </c>
      <c r="DH14" s="22">
        <f t="shared" si="23"/>
        <v>43126.033333333333</v>
      </c>
      <c r="DI14" s="22">
        <f t="shared" si="24"/>
        <v>17973.714899999999</v>
      </c>
      <c r="DJ14" s="22">
        <v>0</v>
      </c>
      <c r="DK14" s="22">
        <v>0</v>
      </c>
      <c r="DL14" s="22">
        <v>0</v>
      </c>
      <c r="DM14" s="22">
        <v>0</v>
      </c>
      <c r="DN14" s="22">
        <f t="shared" si="46"/>
        <v>0</v>
      </c>
      <c r="DO14" s="22">
        <v>0</v>
      </c>
      <c r="DP14" s="22">
        <v>0</v>
      </c>
      <c r="DQ14" s="22">
        <v>0</v>
      </c>
      <c r="DR14" s="22">
        <v>0</v>
      </c>
      <c r="DS14" s="22">
        <v>0</v>
      </c>
      <c r="DT14" s="22">
        <f t="shared" si="47"/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2">
        <v>0</v>
      </c>
      <c r="EC14" s="22">
        <f t="shared" si="25"/>
        <v>0</v>
      </c>
      <c r="ED14" s="22">
        <f t="shared" si="25"/>
        <v>0</v>
      </c>
      <c r="EE14" s="22">
        <f t="shared" si="26"/>
        <v>0</v>
      </c>
    </row>
    <row r="15" spans="1:135" s="23" customFormat="1" ht="22.5" customHeight="1" x14ac:dyDescent="0.2">
      <c r="A15" s="14">
        <v>6</v>
      </c>
      <c r="B15" s="31" t="s">
        <v>49</v>
      </c>
      <c r="C15" s="22">
        <v>27.014800000000001</v>
      </c>
      <c r="D15" s="22">
        <v>52.421399999999998</v>
      </c>
      <c r="E15" s="22">
        <f t="shared" si="27"/>
        <v>71362.303899999999</v>
      </c>
      <c r="F15" s="22">
        <f t="shared" si="28"/>
        <v>17131.467641666666</v>
      </c>
      <c r="G15" s="22">
        <f t="shared" si="0"/>
        <v>5709.5496999999996</v>
      </c>
      <c r="H15" s="22">
        <f t="shared" si="1"/>
        <v>33.327849192052852</v>
      </c>
      <c r="I15" s="22">
        <f t="shared" si="2"/>
        <v>8.0007922782324847</v>
      </c>
      <c r="J15" s="22">
        <f t="shared" si="3"/>
        <v>27303.103900000002</v>
      </c>
      <c r="K15" s="22">
        <f t="shared" si="4"/>
        <v>6116.667641666666</v>
      </c>
      <c r="L15" s="22">
        <f t="shared" si="5"/>
        <v>2037.9496999999999</v>
      </c>
      <c r="M15" s="22">
        <f t="shared" si="6"/>
        <v>33.317973435690881</v>
      </c>
      <c r="N15" s="22">
        <f t="shared" si="7"/>
        <v>7.4641685702261844</v>
      </c>
      <c r="O15" s="22">
        <f t="shared" si="8"/>
        <v>7300.8038999999999</v>
      </c>
      <c r="P15" s="22">
        <f t="shared" si="9"/>
        <v>2500.0009750000004</v>
      </c>
      <c r="Q15" s="22">
        <f t="shared" si="10"/>
        <v>2000.9496999999999</v>
      </c>
      <c r="R15" s="22">
        <f t="shared" si="11"/>
        <v>80.03795678519684</v>
      </c>
      <c r="S15" s="22">
        <f t="shared" si="12"/>
        <v>27.407251686351962</v>
      </c>
      <c r="T15" s="22">
        <v>0.80389999999999995</v>
      </c>
      <c r="U15" s="22">
        <f t="shared" si="48"/>
        <v>0.20097499999999996</v>
      </c>
      <c r="V15" s="22">
        <v>0.94969999999999999</v>
      </c>
      <c r="W15" s="22">
        <f t="shared" si="29"/>
        <v>472.54633660903107</v>
      </c>
      <c r="X15" s="22">
        <f t="shared" si="30"/>
        <v>118.13658415225774</v>
      </c>
      <c r="Y15" s="22">
        <v>8522.2999999999993</v>
      </c>
      <c r="Z15" s="22">
        <v>700</v>
      </c>
      <c r="AA15" s="22">
        <v>0</v>
      </c>
      <c r="AB15" s="22">
        <f t="shared" si="13"/>
        <v>0</v>
      </c>
      <c r="AC15" s="22">
        <f t="shared" si="14"/>
        <v>0</v>
      </c>
      <c r="AD15" s="22">
        <v>7300</v>
      </c>
      <c r="AE15" s="22">
        <v>2499.8000000000002</v>
      </c>
      <c r="AF15" s="22">
        <v>2000</v>
      </c>
      <c r="AG15" s="22">
        <f t="shared" si="32"/>
        <v>80.006400512040955</v>
      </c>
      <c r="AH15" s="22">
        <f t="shared" si="33"/>
        <v>27.397260273972602</v>
      </c>
      <c r="AI15" s="22">
        <v>2280</v>
      </c>
      <c r="AJ15" s="22">
        <v>1000</v>
      </c>
      <c r="AK15" s="22">
        <v>0</v>
      </c>
      <c r="AL15" s="22">
        <f t="shared" si="15"/>
        <v>0</v>
      </c>
      <c r="AM15" s="22">
        <f t="shared" si="16"/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44059.199999999997</v>
      </c>
      <c r="AZ15" s="22">
        <f t="shared" si="34"/>
        <v>11014.8</v>
      </c>
      <c r="BA15" s="22">
        <v>3671.6</v>
      </c>
      <c r="BB15" s="22">
        <v>0</v>
      </c>
      <c r="BC15" s="22">
        <v>0</v>
      </c>
      <c r="BD15" s="22">
        <v>0</v>
      </c>
      <c r="BE15" s="22">
        <v>0</v>
      </c>
      <c r="BF15" s="22">
        <f t="shared" si="35"/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f t="shared" si="19"/>
        <v>2500</v>
      </c>
      <c r="BO15" s="22">
        <f t="shared" si="19"/>
        <v>520.83333333333337</v>
      </c>
      <c r="BP15" s="22">
        <f t="shared" si="36"/>
        <v>37</v>
      </c>
      <c r="BQ15" s="22">
        <f t="shared" si="20"/>
        <v>7.1039999999999992</v>
      </c>
      <c r="BR15" s="22">
        <f t="shared" si="21"/>
        <v>1.48</v>
      </c>
      <c r="BS15" s="22">
        <v>0</v>
      </c>
      <c r="BT15" s="22">
        <f t="shared" si="49"/>
        <v>0</v>
      </c>
      <c r="BU15" s="22">
        <v>20</v>
      </c>
      <c r="BV15" s="22">
        <v>2500</v>
      </c>
      <c r="BW15" s="22">
        <f t="shared" si="37"/>
        <v>520.83333333333337</v>
      </c>
      <c r="BX15" s="22">
        <v>17</v>
      </c>
      <c r="BY15" s="22">
        <v>0</v>
      </c>
      <c r="BZ15" s="22">
        <f t="shared" si="38"/>
        <v>0</v>
      </c>
      <c r="CA15" s="22">
        <v>0</v>
      </c>
      <c r="CB15" s="22">
        <v>0</v>
      </c>
      <c r="CC15" s="22">
        <f t="shared" si="39"/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0</v>
      </c>
      <c r="CI15" s="22">
        <f t="shared" si="40"/>
        <v>0</v>
      </c>
      <c r="CJ15" s="22">
        <v>0</v>
      </c>
      <c r="CK15" s="22">
        <v>0</v>
      </c>
      <c r="CL15" s="22">
        <f t="shared" si="41"/>
        <v>0</v>
      </c>
      <c r="CM15" s="22">
        <v>0</v>
      </c>
      <c r="CN15" s="22">
        <v>2700</v>
      </c>
      <c r="CO15" s="22">
        <f t="shared" si="42"/>
        <v>562.5</v>
      </c>
      <c r="CP15" s="22">
        <v>0</v>
      </c>
      <c r="CQ15" s="22">
        <v>2700</v>
      </c>
      <c r="CR15" s="22">
        <v>250</v>
      </c>
      <c r="CS15" s="22">
        <v>0</v>
      </c>
      <c r="CT15" s="22">
        <v>0</v>
      </c>
      <c r="CU15" s="22">
        <f t="shared" si="43"/>
        <v>0</v>
      </c>
      <c r="CV15" s="22">
        <v>0</v>
      </c>
      <c r="CW15" s="22">
        <v>0</v>
      </c>
      <c r="CX15" s="22">
        <f t="shared" si="44"/>
        <v>0</v>
      </c>
      <c r="CY15" s="22">
        <v>0</v>
      </c>
      <c r="CZ15" s="22">
        <v>0</v>
      </c>
      <c r="DA15" s="22">
        <v>0</v>
      </c>
      <c r="DB15" s="22">
        <v>0</v>
      </c>
      <c r="DC15" s="22">
        <v>4000</v>
      </c>
      <c r="DD15" s="22">
        <f t="shared" si="45"/>
        <v>833.33333333333326</v>
      </c>
      <c r="DE15" s="22">
        <v>0</v>
      </c>
      <c r="DF15" s="22">
        <v>0</v>
      </c>
      <c r="DG15" s="22">
        <f t="shared" si="22"/>
        <v>71362.303899999999</v>
      </c>
      <c r="DH15" s="22">
        <f t="shared" si="23"/>
        <v>17131.467641666666</v>
      </c>
      <c r="DI15" s="22">
        <f t="shared" si="24"/>
        <v>5709.5496999999996</v>
      </c>
      <c r="DJ15" s="22">
        <v>0</v>
      </c>
      <c r="DK15" s="22">
        <v>0</v>
      </c>
      <c r="DL15" s="22">
        <v>0</v>
      </c>
      <c r="DM15" s="22">
        <v>0</v>
      </c>
      <c r="DN15" s="22">
        <f t="shared" si="46"/>
        <v>0</v>
      </c>
      <c r="DO15" s="22">
        <v>0</v>
      </c>
      <c r="DP15" s="22">
        <v>0</v>
      </c>
      <c r="DQ15" s="22">
        <v>0</v>
      </c>
      <c r="DR15" s="22">
        <v>0</v>
      </c>
      <c r="DS15" s="22">
        <v>0</v>
      </c>
      <c r="DT15" s="22">
        <f t="shared" si="47"/>
        <v>0</v>
      </c>
      <c r="DU15" s="22">
        <v>0</v>
      </c>
      <c r="DV15" s="22">
        <v>0</v>
      </c>
      <c r="DW15" s="22">
        <v>0</v>
      </c>
      <c r="DX15" s="22">
        <v>0</v>
      </c>
      <c r="DY15" s="22">
        <v>0</v>
      </c>
      <c r="DZ15" s="22">
        <v>0</v>
      </c>
      <c r="EA15" s="22">
        <v>0</v>
      </c>
      <c r="EB15" s="22">
        <v>0</v>
      </c>
      <c r="EC15" s="22">
        <f t="shared" si="25"/>
        <v>0</v>
      </c>
      <c r="ED15" s="22">
        <f t="shared" si="25"/>
        <v>0</v>
      </c>
      <c r="EE15" s="22">
        <f t="shared" si="26"/>
        <v>0</v>
      </c>
    </row>
    <row r="16" spans="1:135" s="23" customFormat="1" ht="22.5" customHeight="1" x14ac:dyDescent="0.2">
      <c r="A16" s="14">
        <v>7</v>
      </c>
      <c r="B16" s="31" t="s">
        <v>50</v>
      </c>
      <c r="C16" s="22">
        <v>5277.7966999999999</v>
      </c>
      <c r="D16" s="22">
        <v>2526.7203</v>
      </c>
      <c r="E16" s="22">
        <f t="shared" si="27"/>
        <v>63948.499999999993</v>
      </c>
      <c r="F16" s="22">
        <f t="shared" si="28"/>
        <v>14002.516666666666</v>
      </c>
      <c r="G16" s="22">
        <f t="shared" si="0"/>
        <v>5138.0589999999993</v>
      </c>
      <c r="H16" s="22">
        <f t="shared" si="1"/>
        <v>36.693825276646692</v>
      </c>
      <c r="I16" s="22">
        <f t="shared" si="2"/>
        <v>8.0346825961515904</v>
      </c>
      <c r="J16" s="22">
        <f t="shared" si="3"/>
        <v>26128.100000000002</v>
      </c>
      <c r="K16" s="22">
        <f t="shared" si="4"/>
        <v>4547.416666666667</v>
      </c>
      <c r="L16" s="22">
        <f t="shared" si="5"/>
        <v>1986.3589999999999</v>
      </c>
      <c r="M16" s="22">
        <f t="shared" si="6"/>
        <v>43.681042350052223</v>
      </c>
      <c r="N16" s="22">
        <f t="shared" si="7"/>
        <v>7.6023859369797258</v>
      </c>
      <c r="O16" s="22">
        <f t="shared" si="8"/>
        <v>7235.8</v>
      </c>
      <c r="P16" s="22">
        <f t="shared" si="9"/>
        <v>1500</v>
      </c>
      <c r="Q16" s="22">
        <f t="shared" si="10"/>
        <v>1171.7459999999999</v>
      </c>
      <c r="R16" s="22">
        <f t="shared" si="11"/>
        <v>78.116399999999985</v>
      </c>
      <c r="S16" s="22">
        <f t="shared" si="12"/>
        <v>16.193731170015752</v>
      </c>
      <c r="T16" s="22">
        <v>0</v>
      </c>
      <c r="U16" s="22">
        <f t="shared" si="48"/>
        <v>0</v>
      </c>
      <c r="V16" s="22">
        <v>0.47199999999999998</v>
      </c>
      <c r="W16" s="22">
        <v>0</v>
      </c>
      <c r="X16" s="22">
        <v>0</v>
      </c>
      <c r="Y16" s="22">
        <v>10001.9</v>
      </c>
      <c r="Z16" s="22">
        <v>1500</v>
      </c>
      <c r="AA16" s="22">
        <v>526.20799999999997</v>
      </c>
      <c r="AB16" s="22">
        <f t="shared" si="13"/>
        <v>35.080533333333328</v>
      </c>
      <c r="AC16" s="22">
        <f t="shared" si="14"/>
        <v>5.2610803947250018</v>
      </c>
      <c r="AD16" s="22">
        <v>7235.8</v>
      </c>
      <c r="AE16" s="22">
        <v>1500</v>
      </c>
      <c r="AF16" s="22">
        <v>1171.2739999999999</v>
      </c>
      <c r="AG16" s="22">
        <f t="shared" si="32"/>
        <v>78.084933333333325</v>
      </c>
      <c r="AH16" s="22">
        <f t="shared" si="33"/>
        <v>16.187208048868126</v>
      </c>
      <c r="AI16" s="22">
        <v>850</v>
      </c>
      <c r="AJ16" s="22">
        <v>212</v>
      </c>
      <c r="AK16" s="22">
        <v>51.5</v>
      </c>
      <c r="AL16" s="22">
        <f t="shared" si="15"/>
        <v>24.29245283018868</v>
      </c>
      <c r="AM16" s="22">
        <f t="shared" si="16"/>
        <v>6.0588235294117645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37820.399999999994</v>
      </c>
      <c r="AZ16" s="22">
        <f t="shared" si="34"/>
        <v>9455.0999999999985</v>
      </c>
      <c r="BA16" s="22">
        <v>3151.7</v>
      </c>
      <c r="BB16" s="22">
        <v>0</v>
      </c>
      <c r="BC16" s="22">
        <v>0</v>
      </c>
      <c r="BD16" s="22">
        <v>0</v>
      </c>
      <c r="BE16" s="22">
        <v>0</v>
      </c>
      <c r="BF16" s="22">
        <f t="shared" si="35"/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f t="shared" si="19"/>
        <v>2590.4</v>
      </c>
      <c r="BO16" s="22">
        <f t="shared" si="19"/>
        <v>200</v>
      </c>
      <c r="BP16" s="22">
        <f t="shared" si="36"/>
        <v>80.275000000000006</v>
      </c>
      <c r="BQ16" s="22">
        <f t="shared" si="20"/>
        <v>40.137500000000003</v>
      </c>
      <c r="BR16" s="22">
        <f t="shared" si="21"/>
        <v>3.0989422483014208</v>
      </c>
      <c r="BS16" s="22">
        <v>2410.4</v>
      </c>
      <c r="BT16" s="22">
        <v>162.5</v>
      </c>
      <c r="BU16" s="22">
        <v>65.275000000000006</v>
      </c>
      <c r="BV16" s="22">
        <v>0</v>
      </c>
      <c r="BW16" s="22">
        <f t="shared" si="37"/>
        <v>0</v>
      </c>
      <c r="BX16" s="22">
        <v>0</v>
      </c>
      <c r="BY16" s="22">
        <v>0</v>
      </c>
      <c r="BZ16" s="22">
        <f t="shared" si="38"/>
        <v>0</v>
      </c>
      <c r="CA16" s="22">
        <v>0</v>
      </c>
      <c r="CB16" s="22">
        <v>180</v>
      </c>
      <c r="CC16" s="22">
        <f t="shared" si="39"/>
        <v>37.5</v>
      </c>
      <c r="CD16" s="22">
        <v>15</v>
      </c>
      <c r="CE16" s="22">
        <v>0</v>
      </c>
      <c r="CF16" s="22">
        <v>0</v>
      </c>
      <c r="CG16" s="22">
        <v>0</v>
      </c>
      <c r="CH16" s="22">
        <v>0</v>
      </c>
      <c r="CI16" s="22">
        <f t="shared" si="40"/>
        <v>0</v>
      </c>
      <c r="CJ16" s="22">
        <v>0</v>
      </c>
      <c r="CK16" s="22">
        <v>0</v>
      </c>
      <c r="CL16" s="22">
        <f t="shared" si="41"/>
        <v>0</v>
      </c>
      <c r="CM16" s="22">
        <v>0</v>
      </c>
      <c r="CN16" s="22">
        <v>1350</v>
      </c>
      <c r="CO16" s="22">
        <f t="shared" si="42"/>
        <v>281.25</v>
      </c>
      <c r="CP16" s="22">
        <v>71.430000000000007</v>
      </c>
      <c r="CQ16" s="22">
        <v>1300</v>
      </c>
      <c r="CR16" s="22">
        <v>150</v>
      </c>
      <c r="CS16" s="22">
        <v>71.430000000000007</v>
      </c>
      <c r="CT16" s="22">
        <v>0</v>
      </c>
      <c r="CU16" s="22">
        <f t="shared" si="43"/>
        <v>0</v>
      </c>
      <c r="CV16" s="22">
        <v>0</v>
      </c>
      <c r="CW16" s="22">
        <v>100</v>
      </c>
      <c r="CX16" s="22">
        <f t="shared" si="44"/>
        <v>20.833333333333336</v>
      </c>
      <c r="CY16" s="22">
        <v>0</v>
      </c>
      <c r="CZ16" s="22">
        <v>0</v>
      </c>
      <c r="DA16" s="22">
        <v>0</v>
      </c>
      <c r="DB16" s="22">
        <v>0</v>
      </c>
      <c r="DC16" s="22">
        <v>4000</v>
      </c>
      <c r="DD16" s="22">
        <f t="shared" si="45"/>
        <v>833.33333333333326</v>
      </c>
      <c r="DE16" s="22">
        <v>85.2</v>
      </c>
      <c r="DF16" s="22">
        <v>0</v>
      </c>
      <c r="DG16" s="22">
        <f t="shared" si="22"/>
        <v>63948.499999999993</v>
      </c>
      <c r="DH16" s="22">
        <f t="shared" si="23"/>
        <v>14002.516666666666</v>
      </c>
      <c r="DI16" s="22">
        <f t="shared" si="24"/>
        <v>5138.0589999999993</v>
      </c>
      <c r="DJ16" s="22">
        <v>0</v>
      </c>
      <c r="DK16" s="22">
        <v>0</v>
      </c>
      <c r="DL16" s="22">
        <v>0</v>
      </c>
      <c r="DM16" s="22">
        <v>0</v>
      </c>
      <c r="DN16" s="22">
        <f t="shared" si="46"/>
        <v>0</v>
      </c>
      <c r="DO16" s="22">
        <v>0</v>
      </c>
      <c r="DP16" s="22">
        <v>0</v>
      </c>
      <c r="DQ16" s="22">
        <v>0</v>
      </c>
      <c r="DR16" s="22">
        <v>0</v>
      </c>
      <c r="DS16" s="22">
        <v>0</v>
      </c>
      <c r="DT16" s="22">
        <f t="shared" si="47"/>
        <v>0</v>
      </c>
      <c r="DU16" s="22">
        <v>0</v>
      </c>
      <c r="DV16" s="22">
        <v>0</v>
      </c>
      <c r="DW16" s="22">
        <v>0</v>
      </c>
      <c r="DX16" s="22">
        <v>0</v>
      </c>
      <c r="DY16" s="22">
        <v>0</v>
      </c>
      <c r="DZ16" s="22">
        <v>0</v>
      </c>
      <c r="EA16" s="22">
        <v>0</v>
      </c>
      <c r="EB16" s="22">
        <v>0</v>
      </c>
      <c r="EC16" s="22">
        <f t="shared" si="25"/>
        <v>0</v>
      </c>
      <c r="ED16" s="22">
        <f t="shared" si="25"/>
        <v>0</v>
      </c>
      <c r="EE16" s="22">
        <f t="shared" si="26"/>
        <v>0</v>
      </c>
    </row>
    <row r="17" spans="1:143" s="23" customFormat="1" ht="22.5" customHeight="1" x14ac:dyDescent="0.2">
      <c r="A17" s="14">
        <v>8</v>
      </c>
      <c r="B17" s="31" t="s">
        <v>51</v>
      </c>
      <c r="C17" s="22">
        <v>6047.1073999999999</v>
      </c>
      <c r="D17" s="22">
        <v>2421.0527000000002</v>
      </c>
      <c r="E17" s="22">
        <f t="shared" si="27"/>
        <v>1158000.1000000001</v>
      </c>
      <c r="F17" s="22">
        <f t="shared" si="28"/>
        <v>268246.7583333333</v>
      </c>
      <c r="G17" s="22">
        <f t="shared" si="0"/>
        <v>90204.614000000001</v>
      </c>
      <c r="H17" s="22">
        <f t="shared" si="1"/>
        <v>33.627475895872124</v>
      </c>
      <c r="I17" s="22">
        <f t="shared" si="2"/>
        <v>7.7896896554672139</v>
      </c>
      <c r="J17" s="22">
        <f t="shared" si="3"/>
        <v>479349.65</v>
      </c>
      <c r="K17" s="22">
        <f t="shared" si="4"/>
        <v>98809.010416666657</v>
      </c>
      <c r="L17" s="22">
        <f t="shared" si="5"/>
        <v>35655.313999999998</v>
      </c>
      <c r="M17" s="22">
        <f t="shared" si="6"/>
        <v>36.085083586654179</v>
      </c>
      <c r="N17" s="22">
        <f t="shared" si="7"/>
        <v>7.4382684956586482</v>
      </c>
      <c r="O17" s="22">
        <f t="shared" si="8"/>
        <v>181050</v>
      </c>
      <c r="P17" s="22">
        <f t="shared" si="9"/>
        <v>38999.5</v>
      </c>
      <c r="Q17" s="22">
        <f t="shared" si="10"/>
        <v>22119.592700000001</v>
      </c>
      <c r="R17" s="22">
        <f t="shared" si="11"/>
        <v>56.717631508096254</v>
      </c>
      <c r="S17" s="22">
        <f t="shared" si="12"/>
        <v>12.217394476663905</v>
      </c>
      <c r="T17" s="22">
        <v>62050</v>
      </c>
      <c r="U17" s="22">
        <f t="shared" si="48"/>
        <v>15512.5</v>
      </c>
      <c r="V17" s="22">
        <v>9656.2186999999994</v>
      </c>
      <c r="W17" s="22">
        <f t="shared" si="29"/>
        <v>62.247985173247379</v>
      </c>
      <c r="X17" s="22">
        <f t="shared" si="30"/>
        <v>15.561996293311845</v>
      </c>
      <c r="Y17" s="22">
        <v>46000</v>
      </c>
      <c r="Z17" s="22">
        <v>6500</v>
      </c>
      <c r="AA17" s="22">
        <v>1734.5803000000001</v>
      </c>
      <c r="AB17" s="22">
        <f t="shared" si="13"/>
        <v>26.685850769230768</v>
      </c>
      <c r="AC17" s="22">
        <f t="shared" si="14"/>
        <v>3.7708267391304346</v>
      </c>
      <c r="AD17" s="22">
        <v>119000</v>
      </c>
      <c r="AE17" s="22">
        <v>23487</v>
      </c>
      <c r="AF17" s="22">
        <v>12463.374</v>
      </c>
      <c r="AG17" s="22">
        <f t="shared" si="32"/>
        <v>53.064989142930131</v>
      </c>
      <c r="AH17" s="22">
        <f t="shared" si="33"/>
        <v>10.473423529411765</v>
      </c>
      <c r="AI17" s="22">
        <v>14270</v>
      </c>
      <c r="AJ17" s="22">
        <v>5500</v>
      </c>
      <c r="AK17" s="22">
        <v>3904.98</v>
      </c>
      <c r="AL17" s="22">
        <f t="shared" si="15"/>
        <v>70.99963636363637</v>
      </c>
      <c r="AM17" s="22">
        <f t="shared" si="16"/>
        <v>27.364961457603364</v>
      </c>
      <c r="AN17" s="22">
        <v>6000</v>
      </c>
      <c r="AO17" s="22">
        <v>1500</v>
      </c>
      <c r="AP17" s="22">
        <v>390</v>
      </c>
      <c r="AQ17" s="22">
        <f>AP17/AO17*100</f>
        <v>26</v>
      </c>
      <c r="AR17" s="22">
        <f t="shared" si="18"/>
        <v>6.5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654591.60000000009</v>
      </c>
      <c r="AZ17" s="22">
        <f t="shared" si="34"/>
        <v>163647.90000000002</v>
      </c>
      <c r="BA17" s="22">
        <v>54549.3</v>
      </c>
      <c r="BB17" s="22">
        <v>0</v>
      </c>
      <c r="BC17" s="22">
        <v>0</v>
      </c>
      <c r="BD17" s="22">
        <v>0</v>
      </c>
      <c r="BE17" s="22">
        <v>18662.099999999999</v>
      </c>
      <c r="BF17" s="22">
        <f t="shared" si="35"/>
        <v>4665.5249999999996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f t="shared" si="19"/>
        <v>25584</v>
      </c>
      <c r="BO17" s="22">
        <f t="shared" si="19"/>
        <v>3300</v>
      </c>
      <c r="BP17" s="22">
        <f t="shared" si="36"/>
        <v>2375.8809999999999</v>
      </c>
      <c r="BQ17" s="22">
        <f t="shared" si="20"/>
        <v>71.996393939393926</v>
      </c>
      <c r="BR17" s="22">
        <f t="shared" si="21"/>
        <v>9.286589274546591</v>
      </c>
      <c r="BS17" s="22">
        <v>21840</v>
      </c>
      <c r="BT17" s="22">
        <v>2520</v>
      </c>
      <c r="BU17" s="22">
        <v>1868.3209999999999</v>
      </c>
      <c r="BV17" s="22">
        <v>0</v>
      </c>
      <c r="BW17" s="22">
        <f t="shared" si="37"/>
        <v>0</v>
      </c>
      <c r="BX17" s="22">
        <v>65</v>
      </c>
      <c r="BY17" s="22">
        <v>0</v>
      </c>
      <c r="BZ17" s="22">
        <f t="shared" si="38"/>
        <v>0</v>
      </c>
      <c r="CA17" s="22">
        <v>0</v>
      </c>
      <c r="CB17" s="22">
        <v>3744</v>
      </c>
      <c r="CC17" s="22">
        <f t="shared" si="39"/>
        <v>780</v>
      </c>
      <c r="CD17" s="22">
        <v>442.56</v>
      </c>
      <c r="CE17" s="22">
        <v>0</v>
      </c>
      <c r="CF17" s="22">
        <v>0</v>
      </c>
      <c r="CG17" s="22">
        <v>0</v>
      </c>
      <c r="CH17" s="22">
        <v>5396.75</v>
      </c>
      <c r="CI17" s="22">
        <f t="shared" si="40"/>
        <v>1124.3229166666667</v>
      </c>
      <c r="CJ17" s="22">
        <v>0</v>
      </c>
      <c r="CK17" s="22">
        <v>0</v>
      </c>
      <c r="CL17" s="22">
        <f t="shared" si="41"/>
        <v>0</v>
      </c>
      <c r="CM17" s="22">
        <v>0</v>
      </c>
      <c r="CN17" s="22">
        <v>169445.65</v>
      </c>
      <c r="CO17" s="22">
        <f t="shared" si="42"/>
        <v>35301.177083333328</v>
      </c>
      <c r="CP17" s="22">
        <v>4387.45</v>
      </c>
      <c r="CQ17" s="22">
        <v>64000</v>
      </c>
      <c r="CR17" s="22">
        <v>15900</v>
      </c>
      <c r="CS17" s="22">
        <v>6.45</v>
      </c>
      <c r="CT17" s="22">
        <v>36000</v>
      </c>
      <c r="CU17" s="22">
        <f t="shared" si="43"/>
        <v>7500</v>
      </c>
      <c r="CV17" s="22">
        <v>739.83</v>
      </c>
      <c r="CW17" s="22">
        <v>1000</v>
      </c>
      <c r="CX17" s="22">
        <f t="shared" si="44"/>
        <v>208.33333333333331</v>
      </c>
      <c r="CY17" s="22">
        <v>3</v>
      </c>
      <c r="CZ17" s="22">
        <v>0</v>
      </c>
      <c r="DA17" s="22">
        <v>0</v>
      </c>
      <c r="DB17" s="22">
        <v>0</v>
      </c>
      <c r="DC17" s="22">
        <v>0</v>
      </c>
      <c r="DD17" s="22">
        <f t="shared" si="45"/>
        <v>0</v>
      </c>
      <c r="DE17" s="22">
        <v>0</v>
      </c>
      <c r="DF17" s="22">
        <v>0</v>
      </c>
      <c r="DG17" s="22">
        <f t="shared" si="22"/>
        <v>1158000.1000000001</v>
      </c>
      <c r="DH17" s="22">
        <f t="shared" si="23"/>
        <v>268246.7583333333</v>
      </c>
      <c r="DI17" s="22">
        <f t="shared" si="24"/>
        <v>90204.614000000001</v>
      </c>
      <c r="DJ17" s="22">
        <v>0</v>
      </c>
      <c r="DK17" s="22">
        <v>0</v>
      </c>
      <c r="DL17" s="22">
        <v>0</v>
      </c>
      <c r="DM17" s="22">
        <v>0</v>
      </c>
      <c r="DN17" s="22">
        <f t="shared" si="46"/>
        <v>0</v>
      </c>
      <c r="DO17" s="22">
        <v>0</v>
      </c>
      <c r="DP17" s="22">
        <v>0</v>
      </c>
      <c r="DQ17" s="22">
        <v>0</v>
      </c>
      <c r="DR17" s="22">
        <v>0</v>
      </c>
      <c r="DS17" s="22">
        <v>0</v>
      </c>
      <c r="DT17" s="22">
        <f t="shared" si="47"/>
        <v>0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2">
        <f t="shared" si="25"/>
        <v>0</v>
      </c>
      <c r="ED17" s="22">
        <f t="shared" si="25"/>
        <v>0</v>
      </c>
      <c r="EE17" s="22">
        <f t="shared" si="26"/>
        <v>0</v>
      </c>
    </row>
    <row r="18" spans="1:143" s="23" customFormat="1" ht="22.5" customHeight="1" x14ac:dyDescent="0.2">
      <c r="A18" s="14">
        <v>9</v>
      </c>
      <c r="B18" s="31" t="s">
        <v>52</v>
      </c>
      <c r="C18" s="22">
        <v>167503.28049999999</v>
      </c>
      <c r="D18" s="22">
        <v>230979.698</v>
      </c>
      <c r="E18" s="22">
        <f t="shared" si="27"/>
        <v>1675859.6999999997</v>
      </c>
      <c r="F18" s="22">
        <f t="shared" si="28"/>
        <v>373916.06249999994</v>
      </c>
      <c r="G18" s="22">
        <f t="shared" si="0"/>
        <v>134094.06690000001</v>
      </c>
      <c r="H18" s="22">
        <f t="shared" si="1"/>
        <v>35.862077174071658</v>
      </c>
      <c r="I18" s="22">
        <f t="shared" si="2"/>
        <v>8.0015091299110548</v>
      </c>
      <c r="J18" s="22">
        <f t="shared" si="3"/>
        <v>838644.7</v>
      </c>
      <c r="K18" s="22">
        <f t="shared" si="4"/>
        <v>164841.47916666669</v>
      </c>
      <c r="L18" s="22">
        <f t="shared" si="5"/>
        <v>65465.166900000004</v>
      </c>
      <c r="M18" s="22">
        <f t="shared" si="6"/>
        <v>39.714013263500249</v>
      </c>
      <c r="N18" s="22">
        <f t="shared" si="7"/>
        <v>7.8060669673343197</v>
      </c>
      <c r="O18" s="22">
        <f t="shared" si="8"/>
        <v>310000</v>
      </c>
      <c r="P18" s="22">
        <f t="shared" si="9"/>
        <v>57000</v>
      </c>
      <c r="Q18" s="22">
        <f t="shared" si="10"/>
        <v>36667.7883</v>
      </c>
      <c r="R18" s="22">
        <f t="shared" si="11"/>
        <v>64.329453157894733</v>
      </c>
      <c r="S18" s="22">
        <f t="shared" si="12"/>
        <v>11.828318806451612</v>
      </c>
      <c r="T18" s="22">
        <v>66000</v>
      </c>
      <c r="U18" s="22">
        <f t="shared" si="48"/>
        <v>16500</v>
      </c>
      <c r="V18" s="22">
        <v>9992.5753000000004</v>
      </c>
      <c r="W18" s="22">
        <f t="shared" si="29"/>
        <v>60.561062424242429</v>
      </c>
      <c r="X18" s="22">
        <f t="shared" si="30"/>
        <v>15.140265606060607</v>
      </c>
      <c r="Y18" s="22">
        <v>24200</v>
      </c>
      <c r="Z18" s="22">
        <v>4500</v>
      </c>
      <c r="AA18" s="22">
        <v>3296.4758999999999</v>
      </c>
      <c r="AB18" s="22">
        <f t="shared" si="13"/>
        <v>73.255019999999988</v>
      </c>
      <c r="AC18" s="22">
        <f t="shared" si="14"/>
        <v>13.62180123966942</v>
      </c>
      <c r="AD18" s="22">
        <v>244000</v>
      </c>
      <c r="AE18" s="22">
        <v>40500</v>
      </c>
      <c r="AF18" s="22">
        <v>26675.213</v>
      </c>
      <c r="AG18" s="22">
        <f t="shared" si="32"/>
        <v>65.864723456790117</v>
      </c>
      <c r="AH18" s="22">
        <f t="shared" si="33"/>
        <v>10.932464344262295</v>
      </c>
      <c r="AI18" s="22">
        <v>30600</v>
      </c>
      <c r="AJ18" s="22">
        <v>9596</v>
      </c>
      <c r="AK18" s="22">
        <v>5223.1149999999998</v>
      </c>
      <c r="AL18" s="22">
        <f t="shared" si="15"/>
        <v>54.430127136306794</v>
      </c>
      <c r="AM18" s="22">
        <f t="shared" si="16"/>
        <v>17.069003267973855</v>
      </c>
      <c r="AN18" s="22">
        <v>29300</v>
      </c>
      <c r="AO18" s="22">
        <v>3132</v>
      </c>
      <c r="AP18" s="22">
        <v>3624</v>
      </c>
      <c r="AQ18" s="22">
        <f t="shared" si="17"/>
        <v>115.7088122605364</v>
      </c>
      <c r="AR18" s="22">
        <f t="shared" si="18"/>
        <v>12.368600682593858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823546.79999999993</v>
      </c>
      <c r="AZ18" s="22">
        <f t="shared" si="34"/>
        <v>205886.69999999998</v>
      </c>
      <c r="BA18" s="22">
        <v>68628.899999999994</v>
      </c>
      <c r="BB18" s="22">
        <v>0</v>
      </c>
      <c r="BC18" s="22">
        <v>0</v>
      </c>
      <c r="BD18" s="22">
        <v>0</v>
      </c>
      <c r="BE18" s="22">
        <v>8168.2</v>
      </c>
      <c r="BF18" s="22">
        <f t="shared" si="35"/>
        <v>2042.0499999999997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f t="shared" si="19"/>
        <v>24000</v>
      </c>
      <c r="BO18" s="22">
        <f t="shared" si="19"/>
        <v>3000</v>
      </c>
      <c r="BP18" s="22">
        <f t="shared" si="36"/>
        <v>1154.4299999999998</v>
      </c>
      <c r="BQ18" s="22">
        <f t="shared" si="20"/>
        <v>38.480999999999995</v>
      </c>
      <c r="BR18" s="22">
        <f t="shared" si="21"/>
        <v>4.8101249999999993</v>
      </c>
      <c r="BS18" s="22">
        <v>12000</v>
      </c>
      <c r="BT18" s="22">
        <v>500</v>
      </c>
      <c r="BU18" s="22">
        <v>464.02</v>
      </c>
      <c r="BV18" s="22">
        <v>0</v>
      </c>
      <c r="BW18" s="22">
        <f t="shared" si="37"/>
        <v>0</v>
      </c>
      <c r="BX18" s="22">
        <v>0</v>
      </c>
      <c r="BY18" s="22">
        <v>0</v>
      </c>
      <c r="BZ18" s="22">
        <f t="shared" si="38"/>
        <v>0</v>
      </c>
      <c r="CA18" s="22">
        <v>0</v>
      </c>
      <c r="CB18" s="22">
        <v>12000</v>
      </c>
      <c r="CC18" s="22">
        <f t="shared" si="39"/>
        <v>2500</v>
      </c>
      <c r="CD18" s="22">
        <v>690.41</v>
      </c>
      <c r="CE18" s="22">
        <v>0</v>
      </c>
      <c r="CF18" s="22">
        <v>0</v>
      </c>
      <c r="CG18" s="22">
        <v>0</v>
      </c>
      <c r="CH18" s="22">
        <v>5500</v>
      </c>
      <c r="CI18" s="22">
        <f t="shared" si="40"/>
        <v>1145.8333333333333</v>
      </c>
      <c r="CJ18" s="22">
        <v>0</v>
      </c>
      <c r="CK18" s="22">
        <v>0</v>
      </c>
      <c r="CL18" s="22">
        <f t="shared" si="41"/>
        <v>0</v>
      </c>
      <c r="CM18" s="22">
        <v>0</v>
      </c>
      <c r="CN18" s="22">
        <v>315161</v>
      </c>
      <c r="CO18" s="22">
        <f t="shared" si="42"/>
        <v>65658.541666666672</v>
      </c>
      <c r="CP18" s="22">
        <v>10679.635</v>
      </c>
      <c r="CQ18" s="22">
        <v>162351</v>
      </c>
      <c r="CR18" s="22">
        <v>32115</v>
      </c>
      <c r="CS18" s="22">
        <v>10156.084999999999</v>
      </c>
      <c r="CT18" s="22">
        <v>20000</v>
      </c>
      <c r="CU18" s="22">
        <f t="shared" si="43"/>
        <v>4166.666666666667</v>
      </c>
      <c r="CV18" s="22">
        <v>138</v>
      </c>
      <c r="CW18" s="22">
        <v>1500</v>
      </c>
      <c r="CX18" s="22">
        <f t="shared" si="44"/>
        <v>312.5</v>
      </c>
      <c r="CY18" s="22">
        <v>629.88699999999994</v>
      </c>
      <c r="CZ18" s="22">
        <v>0</v>
      </c>
      <c r="DA18" s="22">
        <v>0</v>
      </c>
      <c r="DB18" s="22">
        <v>0</v>
      </c>
      <c r="DC18" s="22">
        <v>83883.7</v>
      </c>
      <c r="DD18" s="22">
        <f t="shared" si="45"/>
        <v>17475.770833333332</v>
      </c>
      <c r="DE18" s="22">
        <v>4051.8357000000001</v>
      </c>
      <c r="DF18" s="22">
        <v>0</v>
      </c>
      <c r="DG18" s="22">
        <f t="shared" si="22"/>
        <v>1675859.6999999997</v>
      </c>
      <c r="DH18" s="22">
        <f t="shared" si="23"/>
        <v>373916.06249999994</v>
      </c>
      <c r="DI18" s="22">
        <f t="shared" si="24"/>
        <v>134094.06690000001</v>
      </c>
      <c r="DJ18" s="22">
        <v>0</v>
      </c>
      <c r="DK18" s="22">
        <v>0</v>
      </c>
      <c r="DL18" s="22">
        <v>0</v>
      </c>
      <c r="DM18" s="22">
        <v>0</v>
      </c>
      <c r="DN18" s="22">
        <f t="shared" si="46"/>
        <v>0</v>
      </c>
      <c r="DO18" s="22">
        <v>0</v>
      </c>
      <c r="DP18" s="22">
        <v>0</v>
      </c>
      <c r="DQ18" s="22">
        <v>0</v>
      </c>
      <c r="DR18" s="22">
        <v>0</v>
      </c>
      <c r="DS18" s="22">
        <v>0</v>
      </c>
      <c r="DT18" s="22">
        <f t="shared" si="47"/>
        <v>0</v>
      </c>
      <c r="DU18" s="22">
        <v>0</v>
      </c>
      <c r="DV18" s="22">
        <v>0</v>
      </c>
      <c r="DW18" s="22">
        <v>0</v>
      </c>
      <c r="DX18" s="22">
        <v>0</v>
      </c>
      <c r="DY18" s="22">
        <v>0</v>
      </c>
      <c r="DZ18" s="22">
        <v>0</v>
      </c>
      <c r="EA18" s="22">
        <v>0</v>
      </c>
      <c r="EB18" s="22">
        <v>0</v>
      </c>
      <c r="EC18" s="22">
        <f t="shared" si="25"/>
        <v>0</v>
      </c>
      <c r="ED18" s="22">
        <f t="shared" si="25"/>
        <v>0</v>
      </c>
      <c r="EE18" s="22">
        <f t="shared" si="26"/>
        <v>0</v>
      </c>
    </row>
    <row r="19" spans="1:143" s="23" customFormat="1" ht="22.5" customHeight="1" x14ac:dyDescent="0.2">
      <c r="A19" s="14">
        <v>10</v>
      </c>
      <c r="B19" s="31" t="s">
        <v>53</v>
      </c>
      <c r="C19" s="22">
        <v>24984.672299999998</v>
      </c>
      <c r="D19" s="22">
        <v>2165.1183000000001</v>
      </c>
      <c r="E19" s="22">
        <f t="shared" si="27"/>
        <v>269699.39999999997</v>
      </c>
      <c r="F19" s="22">
        <f t="shared" si="28"/>
        <v>62846.95</v>
      </c>
      <c r="G19" s="22">
        <f t="shared" si="0"/>
        <v>25137.861799999999</v>
      </c>
      <c r="H19" s="22">
        <f t="shared" si="1"/>
        <v>39.998538990356728</v>
      </c>
      <c r="I19" s="22">
        <f t="shared" si="2"/>
        <v>9.3206962269845626</v>
      </c>
      <c r="J19" s="22">
        <f t="shared" si="3"/>
        <v>97369.8</v>
      </c>
      <c r="K19" s="22">
        <f t="shared" si="4"/>
        <v>19514.55</v>
      </c>
      <c r="L19" s="22">
        <f t="shared" si="5"/>
        <v>10777.061799999999</v>
      </c>
      <c r="M19" s="22">
        <f t="shared" si="6"/>
        <v>55.22577666407885</v>
      </c>
      <c r="N19" s="22">
        <f t="shared" si="7"/>
        <v>11.068176991223149</v>
      </c>
      <c r="O19" s="22">
        <f t="shared" si="8"/>
        <v>34400</v>
      </c>
      <c r="P19" s="22">
        <f t="shared" si="9"/>
        <v>7600</v>
      </c>
      <c r="Q19" s="22">
        <f t="shared" si="10"/>
        <v>6049.4448999999995</v>
      </c>
      <c r="R19" s="22">
        <f t="shared" si="11"/>
        <v>79.597959210526312</v>
      </c>
      <c r="S19" s="22">
        <f t="shared" si="12"/>
        <v>17.585595639534883</v>
      </c>
      <c r="T19" s="22">
        <v>4600</v>
      </c>
      <c r="U19" s="22">
        <f t="shared" si="48"/>
        <v>1150</v>
      </c>
      <c r="V19" s="22">
        <v>384.74889999999999</v>
      </c>
      <c r="W19" s="22">
        <f t="shared" si="29"/>
        <v>33.456426086956519</v>
      </c>
      <c r="X19" s="22">
        <f t="shared" si="30"/>
        <v>8.3641065217391297</v>
      </c>
      <c r="Y19" s="22">
        <v>29000</v>
      </c>
      <c r="Z19" s="22">
        <v>4500</v>
      </c>
      <c r="AA19" s="22">
        <v>2776.0319</v>
      </c>
      <c r="AB19" s="22">
        <f t="shared" si="13"/>
        <v>61.68959777777777</v>
      </c>
      <c r="AC19" s="22">
        <f t="shared" si="14"/>
        <v>9.5725237931034481</v>
      </c>
      <c r="AD19" s="22">
        <v>29800</v>
      </c>
      <c r="AE19" s="22">
        <v>6450</v>
      </c>
      <c r="AF19" s="22">
        <v>5664.6959999999999</v>
      </c>
      <c r="AG19" s="22">
        <f t="shared" si="32"/>
        <v>87.824744186046516</v>
      </c>
      <c r="AH19" s="22">
        <f t="shared" si="33"/>
        <v>19.009046979865772</v>
      </c>
      <c r="AI19" s="22">
        <v>1700</v>
      </c>
      <c r="AJ19" s="22">
        <v>425</v>
      </c>
      <c r="AK19" s="22">
        <v>154.05000000000001</v>
      </c>
      <c r="AL19" s="22">
        <f t="shared" si="15"/>
        <v>36.247058823529414</v>
      </c>
      <c r="AM19" s="22">
        <f t="shared" si="16"/>
        <v>9.0617647058823536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172329.59999999998</v>
      </c>
      <c r="AZ19" s="22">
        <f t="shared" si="34"/>
        <v>43082.399999999994</v>
      </c>
      <c r="BA19" s="22">
        <v>14360.8</v>
      </c>
      <c r="BB19" s="22">
        <v>0</v>
      </c>
      <c r="BC19" s="22">
        <v>0</v>
      </c>
      <c r="BD19" s="22">
        <v>0</v>
      </c>
      <c r="BE19" s="22">
        <v>0</v>
      </c>
      <c r="BF19" s="22">
        <f t="shared" si="35"/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f t="shared" si="19"/>
        <v>8319.7999999999993</v>
      </c>
      <c r="BO19" s="22">
        <f t="shared" si="19"/>
        <v>1999.9666666666667</v>
      </c>
      <c r="BP19" s="22">
        <f t="shared" si="36"/>
        <v>588</v>
      </c>
      <c r="BQ19" s="22">
        <f t="shared" si="20"/>
        <v>29.400490008166802</v>
      </c>
      <c r="BR19" s="22">
        <f t="shared" si="21"/>
        <v>7.0674775835957604</v>
      </c>
      <c r="BS19" s="22">
        <v>8119.8</v>
      </c>
      <c r="BT19" s="22">
        <v>1958.3</v>
      </c>
      <c r="BU19" s="22">
        <v>588</v>
      </c>
      <c r="BV19" s="22">
        <v>0</v>
      </c>
      <c r="BW19" s="22">
        <f t="shared" si="37"/>
        <v>0</v>
      </c>
      <c r="BX19" s="22">
        <v>0</v>
      </c>
      <c r="BY19" s="22">
        <v>0</v>
      </c>
      <c r="BZ19" s="22">
        <f t="shared" si="38"/>
        <v>0</v>
      </c>
      <c r="CA19" s="22">
        <v>0</v>
      </c>
      <c r="CB19" s="22">
        <v>200</v>
      </c>
      <c r="CC19" s="22">
        <f t="shared" si="39"/>
        <v>41.666666666666671</v>
      </c>
      <c r="CD19" s="22">
        <v>0</v>
      </c>
      <c r="CE19" s="22">
        <v>0</v>
      </c>
      <c r="CF19" s="22">
        <v>0</v>
      </c>
      <c r="CG19" s="22">
        <v>0</v>
      </c>
      <c r="CH19" s="22">
        <v>0</v>
      </c>
      <c r="CI19" s="22">
        <f t="shared" si="40"/>
        <v>0</v>
      </c>
      <c r="CJ19" s="22">
        <v>0</v>
      </c>
      <c r="CK19" s="22">
        <v>0</v>
      </c>
      <c r="CL19" s="22">
        <f t="shared" si="41"/>
        <v>0</v>
      </c>
      <c r="CM19" s="22">
        <v>0</v>
      </c>
      <c r="CN19" s="22">
        <v>18300</v>
      </c>
      <c r="CO19" s="22">
        <f t="shared" si="42"/>
        <v>3812.5</v>
      </c>
      <c r="CP19" s="22">
        <v>839.65</v>
      </c>
      <c r="CQ19" s="22">
        <v>9000</v>
      </c>
      <c r="CR19" s="22">
        <v>1500</v>
      </c>
      <c r="CS19" s="22">
        <v>338.55</v>
      </c>
      <c r="CT19" s="22">
        <v>4600</v>
      </c>
      <c r="CU19" s="22">
        <f t="shared" si="43"/>
        <v>958.33333333333326</v>
      </c>
      <c r="CV19" s="22">
        <v>269.88499999999999</v>
      </c>
      <c r="CW19" s="22">
        <v>50</v>
      </c>
      <c r="CX19" s="22">
        <f t="shared" si="44"/>
        <v>10.416666666666668</v>
      </c>
      <c r="CY19" s="22">
        <v>100</v>
      </c>
      <c r="CZ19" s="22">
        <v>0</v>
      </c>
      <c r="DA19" s="22">
        <v>250</v>
      </c>
      <c r="DB19" s="22">
        <v>0</v>
      </c>
      <c r="DC19" s="22">
        <v>1000</v>
      </c>
      <c r="DD19" s="22">
        <f t="shared" si="45"/>
        <v>208.33333333333331</v>
      </c>
      <c r="DE19" s="22">
        <v>0</v>
      </c>
      <c r="DF19" s="22">
        <v>0</v>
      </c>
      <c r="DG19" s="22">
        <f t="shared" si="22"/>
        <v>269699.39999999997</v>
      </c>
      <c r="DH19" s="22">
        <f t="shared" si="23"/>
        <v>62846.95</v>
      </c>
      <c r="DI19" s="22">
        <f t="shared" si="24"/>
        <v>25137.861799999999</v>
      </c>
      <c r="DJ19" s="22">
        <v>0</v>
      </c>
      <c r="DK19" s="22">
        <v>0</v>
      </c>
      <c r="DL19" s="22">
        <v>0</v>
      </c>
      <c r="DM19" s="22">
        <v>0</v>
      </c>
      <c r="DN19" s="22">
        <f t="shared" si="46"/>
        <v>0</v>
      </c>
      <c r="DO19" s="22">
        <v>0</v>
      </c>
      <c r="DP19" s="22">
        <v>0</v>
      </c>
      <c r="DQ19" s="22">
        <v>0</v>
      </c>
      <c r="DR19" s="22">
        <v>0</v>
      </c>
      <c r="DS19" s="22">
        <v>0</v>
      </c>
      <c r="DT19" s="22">
        <f t="shared" si="47"/>
        <v>0</v>
      </c>
      <c r="DU19" s="22">
        <v>0</v>
      </c>
      <c r="DV19" s="22">
        <v>0</v>
      </c>
      <c r="DW19" s="22">
        <v>0</v>
      </c>
      <c r="DX19" s="22">
        <v>0</v>
      </c>
      <c r="DY19" s="22">
        <v>0</v>
      </c>
      <c r="DZ19" s="22">
        <v>0</v>
      </c>
      <c r="EA19" s="22">
        <v>0</v>
      </c>
      <c r="EB19" s="22">
        <v>0</v>
      </c>
      <c r="EC19" s="22">
        <f t="shared" si="25"/>
        <v>0</v>
      </c>
      <c r="ED19" s="22">
        <f t="shared" si="25"/>
        <v>0</v>
      </c>
      <c r="EE19" s="22">
        <f t="shared" si="26"/>
        <v>0</v>
      </c>
    </row>
    <row r="20" spans="1:143" s="23" customFormat="1" ht="22.5" customHeight="1" x14ac:dyDescent="0.2">
      <c r="A20" s="14">
        <v>11</v>
      </c>
      <c r="B20" s="31" t="s">
        <v>54</v>
      </c>
      <c r="C20" s="22">
        <v>24278.064299999998</v>
      </c>
      <c r="D20" s="22">
        <v>127118.288</v>
      </c>
      <c r="E20" s="22">
        <f t="shared" si="27"/>
        <v>207791.2</v>
      </c>
      <c r="F20" s="22">
        <f t="shared" si="28"/>
        <v>43876.883333333339</v>
      </c>
      <c r="G20" s="22">
        <f t="shared" si="0"/>
        <v>24604.555799999998</v>
      </c>
      <c r="H20" s="22">
        <f t="shared" si="1"/>
        <v>56.076352582016412</v>
      </c>
      <c r="I20" s="22">
        <f t="shared" si="2"/>
        <v>11.840999907599551</v>
      </c>
      <c r="J20" s="22">
        <f t="shared" si="3"/>
        <v>136600</v>
      </c>
      <c r="K20" s="22">
        <f t="shared" si="4"/>
        <v>26079.083333333332</v>
      </c>
      <c r="L20" s="22">
        <f t="shared" si="5"/>
        <v>18671.9558</v>
      </c>
      <c r="M20" s="22">
        <f t="shared" si="6"/>
        <v>71.597439071542013</v>
      </c>
      <c r="N20" s="22">
        <f t="shared" si="7"/>
        <v>13.669074524158125</v>
      </c>
      <c r="O20" s="22">
        <f t="shared" si="8"/>
        <v>95500</v>
      </c>
      <c r="P20" s="22">
        <f t="shared" si="9"/>
        <v>18199.5</v>
      </c>
      <c r="Q20" s="22">
        <f t="shared" si="10"/>
        <v>12928.9768</v>
      </c>
      <c r="R20" s="22">
        <f t="shared" si="11"/>
        <v>71.040285722135224</v>
      </c>
      <c r="S20" s="22">
        <f t="shared" si="12"/>
        <v>13.538195602094241</v>
      </c>
      <c r="T20" s="22">
        <v>55000</v>
      </c>
      <c r="U20" s="22">
        <f t="shared" si="48"/>
        <v>13750</v>
      </c>
      <c r="V20" s="22">
        <v>7528.8338000000003</v>
      </c>
      <c r="W20" s="22">
        <f t="shared" si="29"/>
        <v>54.755154909090905</v>
      </c>
      <c r="X20" s="22">
        <f t="shared" si="30"/>
        <v>13.688788727272726</v>
      </c>
      <c r="Y20" s="22">
        <v>7400</v>
      </c>
      <c r="Z20" s="22">
        <v>600</v>
      </c>
      <c r="AA20" s="22">
        <v>582.87099999999998</v>
      </c>
      <c r="AB20" s="22">
        <f t="shared" si="13"/>
        <v>97.145166666666654</v>
      </c>
      <c r="AC20" s="22">
        <f t="shared" si="14"/>
        <v>7.8766351351351354</v>
      </c>
      <c r="AD20" s="22">
        <v>40500</v>
      </c>
      <c r="AE20" s="22">
        <v>4449.5</v>
      </c>
      <c r="AF20" s="22">
        <v>5400.143</v>
      </c>
      <c r="AG20" s="22">
        <f t="shared" si="32"/>
        <v>121.36516462523879</v>
      </c>
      <c r="AH20" s="22">
        <f t="shared" si="33"/>
        <v>13.333686419753086</v>
      </c>
      <c r="AI20" s="22">
        <v>5290</v>
      </c>
      <c r="AJ20" s="22">
        <v>1320</v>
      </c>
      <c r="AK20" s="22">
        <v>1324.2</v>
      </c>
      <c r="AL20" s="22">
        <f t="shared" si="15"/>
        <v>100.31818181818181</v>
      </c>
      <c r="AM20" s="22">
        <f t="shared" si="16"/>
        <v>25.032136105860115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71191.200000000012</v>
      </c>
      <c r="AZ20" s="22">
        <f t="shared" si="34"/>
        <v>17797.800000000003</v>
      </c>
      <c r="BA20" s="22">
        <v>5932.6</v>
      </c>
      <c r="BB20" s="22">
        <v>0</v>
      </c>
      <c r="BC20" s="22">
        <v>0</v>
      </c>
      <c r="BD20" s="22">
        <v>0</v>
      </c>
      <c r="BE20" s="22">
        <v>0</v>
      </c>
      <c r="BF20" s="22">
        <f t="shared" si="35"/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f t="shared" si="19"/>
        <v>1100</v>
      </c>
      <c r="BO20" s="22">
        <f t="shared" si="19"/>
        <v>270</v>
      </c>
      <c r="BP20" s="22">
        <f t="shared" si="36"/>
        <v>40.9</v>
      </c>
      <c r="BQ20" s="22">
        <f t="shared" si="20"/>
        <v>15.148148148148147</v>
      </c>
      <c r="BR20" s="22">
        <f t="shared" si="21"/>
        <v>3.7181818181818183</v>
      </c>
      <c r="BS20" s="22">
        <v>1100</v>
      </c>
      <c r="BT20" s="22">
        <v>270</v>
      </c>
      <c r="BU20" s="22">
        <v>40.9</v>
      </c>
      <c r="BV20" s="22">
        <v>0</v>
      </c>
      <c r="BW20" s="22">
        <f t="shared" si="37"/>
        <v>0</v>
      </c>
      <c r="BX20" s="22">
        <v>0</v>
      </c>
      <c r="BY20" s="22">
        <v>0</v>
      </c>
      <c r="BZ20" s="22">
        <f t="shared" si="38"/>
        <v>0</v>
      </c>
      <c r="CA20" s="22">
        <v>0</v>
      </c>
      <c r="CB20" s="22">
        <v>0</v>
      </c>
      <c r="CC20" s="22">
        <f t="shared" si="39"/>
        <v>0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f t="shared" si="40"/>
        <v>0</v>
      </c>
      <c r="CJ20" s="22">
        <v>0</v>
      </c>
      <c r="CK20" s="22">
        <v>0</v>
      </c>
      <c r="CL20" s="22">
        <f t="shared" si="41"/>
        <v>0</v>
      </c>
      <c r="CM20" s="22">
        <v>0</v>
      </c>
      <c r="CN20" s="22">
        <v>12010</v>
      </c>
      <c r="CO20" s="22">
        <f t="shared" si="42"/>
        <v>2502.0833333333335</v>
      </c>
      <c r="CP20" s="22">
        <v>777.8</v>
      </c>
      <c r="CQ20" s="22">
        <v>11000</v>
      </c>
      <c r="CR20" s="22">
        <v>2700</v>
      </c>
      <c r="CS20" s="22">
        <v>497.6</v>
      </c>
      <c r="CT20" s="22">
        <v>15000</v>
      </c>
      <c r="CU20" s="22">
        <f t="shared" si="43"/>
        <v>3125</v>
      </c>
      <c r="CV20" s="22">
        <v>1417.2080000000001</v>
      </c>
      <c r="CW20" s="22">
        <v>300</v>
      </c>
      <c r="CX20" s="22">
        <f t="shared" si="44"/>
        <v>62.5</v>
      </c>
      <c r="CY20" s="22">
        <v>1600</v>
      </c>
      <c r="CZ20" s="22">
        <v>0</v>
      </c>
      <c r="DA20" s="22">
        <v>0</v>
      </c>
      <c r="DB20" s="22">
        <v>0</v>
      </c>
      <c r="DC20" s="22">
        <v>0</v>
      </c>
      <c r="DD20" s="22">
        <f t="shared" si="45"/>
        <v>0</v>
      </c>
      <c r="DE20" s="22">
        <v>0</v>
      </c>
      <c r="DF20" s="22">
        <v>0</v>
      </c>
      <c r="DG20" s="22">
        <f t="shared" si="22"/>
        <v>207791.2</v>
      </c>
      <c r="DH20" s="22">
        <f t="shared" si="23"/>
        <v>43876.883333333339</v>
      </c>
      <c r="DI20" s="22">
        <f t="shared" si="24"/>
        <v>24604.555799999998</v>
      </c>
      <c r="DJ20" s="22">
        <v>0</v>
      </c>
      <c r="DK20" s="22">
        <v>0</v>
      </c>
      <c r="DL20" s="22">
        <v>0</v>
      </c>
      <c r="DM20" s="22">
        <v>0</v>
      </c>
      <c r="DN20" s="22">
        <f t="shared" si="46"/>
        <v>0</v>
      </c>
      <c r="DO20" s="22">
        <v>0</v>
      </c>
      <c r="DP20" s="22">
        <v>0</v>
      </c>
      <c r="DQ20" s="22">
        <v>0</v>
      </c>
      <c r="DR20" s="22">
        <v>0</v>
      </c>
      <c r="DS20" s="22">
        <v>0</v>
      </c>
      <c r="DT20" s="22">
        <f t="shared" si="47"/>
        <v>0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2">
        <v>0</v>
      </c>
      <c r="EC20" s="22">
        <f t="shared" si="25"/>
        <v>0</v>
      </c>
      <c r="ED20" s="22">
        <f t="shared" si="25"/>
        <v>0</v>
      </c>
      <c r="EE20" s="22">
        <f t="shared" si="26"/>
        <v>0</v>
      </c>
    </row>
    <row r="21" spans="1:143" s="23" customFormat="1" ht="22.5" customHeight="1" x14ac:dyDescent="0.2">
      <c r="A21" s="14">
        <v>12</v>
      </c>
      <c r="B21" s="31" t="s">
        <v>55</v>
      </c>
      <c r="C21" s="22">
        <v>90765.136199999994</v>
      </c>
      <c r="D21" s="22">
        <v>27470.3891</v>
      </c>
      <c r="E21" s="22">
        <f t="shared" si="27"/>
        <v>114942.39999999999</v>
      </c>
      <c r="F21" s="22">
        <f t="shared" si="28"/>
        <v>27487.683333333331</v>
      </c>
      <c r="G21" s="22">
        <f t="shared" si="0"/>
        <v>9695.3347999999987</v>
      </c>
      <c r="H21" s="22">
        <f t="shared" si="1"/>
        <v>35.271560292761421</v>
      </c>
      <c r="I21" s="22">
        <f t="shared" si="2"/>
        <v>8.4349507231448086</v>
      </c>
      <c r="J21" s="22">
        <f t="shared" si="3"/>
        <v>38350</v>
      </c>
      <c r="K21" s="22">
        <f t="shared" si="4"/>
        <v>8339.5833333333321</v>
      </c>
      <c r="L21" s="22">
        <f t="shared" si="5"/>
        <v>3312.6347999999998</v>
      </c>
      <c r="M21" s="22">
        <f t="shared" si="6"/>
        <v>39.72182623032726</v>
      </c>
      <c r="N21" s="22">
        <f t="shared" si="7"/>
        <v>8.6379003911342878</v>
      </c>
      <c r="O21" s="22">
        <f t="shared" si="8"/>
        <v>15500</v>
      </c>
      <c r="P21" s="22">
        <f t="shared" si="9"/>
        <v>3500</v>
      </c>
      <c r="Q21" s="22">
        <f t="shared" si="10"/>
        <v>1502.1317999999999</v>
      </c>
      <c r="R21" s="22">
        <f t="shared" si="11"/>
        <v>42.918051428571424</v>
      </c>
      <c r="S21" s="22">
        <f t="shared" si="12"/>
        <v>9.6911729032258052</v>
      </c>
      <c r="T21" s="22">
        <v>2500</v>
      </c>
      <c r="U21" s="22">
        <f t="shared" si="48"/>
        <v>625</v>
      </c>
      <c r="V21" s="22">
        <v>450.0718</v>
      </c>
      <c r="W21" s="22">
        <f t="shared" si="29"/>
        <v>72.011488</v>
      </c>
      <c r="X21" s="22">
        <f t="shared" si="30"/>
        <v>18.002872</v>
      </c>
      <c r="Y21" s="22">
        <v>6700</v>
      </c>
      <c r="Z21" s="22">
        <v>1200</v>
      </c>
      <c r="AA21" s="22">
        <v>644.43600000000004</v>
      </c>
      <c r="AB21" s="22">
        <f t="shared" si="13"/>
        <v>53.703000000000003</v>
      </c>
      <c r="AC21" s="22">
        <f t="shared" si="14"/>
        <v>9.6184477611940302</v>
      </c>
      <c r="AD21" s="22">
        <v>13000</v>
      </c>
      <c r="AE21" s="22">
        <v>2875</v>
      </c>
      <c r="AF21" s="22">
        <v>1052.06</v>
      </c>
      <c r="AG21" s="22">
        <f t="shared" si="32"/>
        <v>36.593391304347819</v>
      </c>
      <c r="AH21" s="22">
        <f t="shared" si="33"/>
        <v>8.09276923076923</v>
      </c>
      <c r="AI21" s="22">
        <v>1400</v>
      </c>
      <c r="AJ21" s="22">
        <v>450</v>
      </c>
      <c r="AK21" s="22">
        <v>209</v>
      </c>
      <c r="AL21" s="22">
        <f t="shared" si="15"/>
        <v>46.444444444444443</v>
      </c>
      <c r="AM21" s="22">
        <f t="shared" si="16"/>
        <v>14.928571428571431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76592.399999999994</v>
      </c>
      <c r="AZ21" s="22">
        <f t="shared" si="34"/>
        <v>19148.099999999999</v>
      </c>
      <c r="BA21" s="22">
        <v>6382.7</v>
      </c>
      <c r="BB21" s="22">
        <v>0</v>
      </c>
      <c r="BC21" s="22">
        <v>0</v>
      </c>
      <c r="BD21" s="22">
        <v>0</v>
      </c>
      <c r="BE21" s="22">
        <v>0</v>
      </c>
      <c r="BF21" s="22">
        <f t="shared" si="35"/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f t="shared" si="19"/>
        <v>5200</v>
      </c>
      <c r="BO21" s="22">
        <f t="shared" si="19"/>
        <v>1200</v>
      </c>
      <c r="BP21" s="22">
        <f t="shared" si="36"/>
        <v>517</v>
      </c>
      <c r="BQ21" s="22">
        <f t="shared" si="20"/>
        <v>43.083333333333336</v>
      </c>
      <c r="BR21" s="22">
        <f t="shared" si="21"/>
        <v>9.9423076923076916</v>
      </c>
      <c r="BS21" s="22">
        <v>5200</v>
      </c>
      <c r="BT21" s="22">
        <v>1200</v>
      </c>
      <c r="BU21" s="22">
        <v>517</v>
      </c>
      <c r="BV21" s="22">
        <v>0</v>
      </c>
      <c r="BW21" s="22">
        <f t="shared" si="37"/>
        <v>0</v>
      </c>
      <c r="BX21" s="22">
        <v>0</v>
      </c>
      <c r="BY21" s="22">
        <v>0</v>
      </c>
      <c r="BZ21" s="22">
        <f t="shared" si="38"/>
        <v>0</v>
      </c>
      <c r="CA21" s="22">
        <v>0</v>
      </c>
      <c r="CB21" s="22">
        <v>0</v>
      </c>
      <c r="CC21" s="22">
        <f t="shared" si="39"/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f t="shared" si="40"/>
        <v>0</v>
      </c>
      <c r="CJ21" s="22">
        <v>0</v>
      </c>
      <c r="CK21" s="22">
        <v>850</v>
      </c>
      <c r="CL21" s="22">
        <f t="shared" si="41"/>
        <v>177.08333333333331</v>
      </c>
      <c r="CM21" s="22">
        <v>130.5</v>
      </c>
      <c r="CN21" s="22">
        <v>5100</v>
      </c>
      <c r="CO21" s="22">
        <f t="shared" si="42"/>
        <v>1062.5</v>
      </c>
      <c r="CP21" s="22">
        <v>110.05</v>
      </c>
      <c r="CQ21" s="22">
        <v>5000</v>
      </c>
      <c r="CR21" s="22">
        <v>1200</v>
      </c>
      <c r="CS21" s="22">
        <v>110.05</v>
      </c>
      <c r="CT21" s="22">
        <v>3000</v>
      </c>
      <c r="CU21" s="22">
        <f t="shared" si="43"/>
        <v>625</v>
      </c>
      <c r="CV21" s="22">
        <v>199.517</v>
      </c>
      <c r="CW21" s="22">
        <v>0</v>
      </c>
      <c r="CX21" s="22">
        <f t="shared" si="44"/>
        <v>0</v>
      </c>
      <c r="CY21" s="22">
        <v>0</v>
      </c>
      <c r="CZ21" s="22">
        <v>0</v>
      </c>
      <c r="DA21" s="22">
        <v>0</v>
      </c>
      <c r="DB21" s="22">
        <v>0</v>
      </c>
      <c r="DC21" s="22">
        <v>600</v>
      </c>
      <c r="DD21" s="22">
        <f t="shared" si="45"/>
        <v>125</v>
      </c>
      <c r="DE21" s="22">
        <v>0</v>
      </c>
      <c r="DF21" s="22">
        <v>0</v>
      </c>
      <c r="DG21" s="22">
        <f t="shared" si="22"/>
        <v>114942.39999999999</v>
      </c>
      <c r="DH21" s="22">
        <f t="shared" si="23"/>
        <v>27487.683333333331</v>
      </c>
      <c r="DI21" s="22">
        <f t="shared" si="24"/>
        <v>9695.3347999999987</v>
      </c>
      <c r="DJ21" s="22">
        <v>0</v>
      </c>
      <c r="DK21" s="22">
        <v>0</v>
      </c>
      <c r="DL21" s="22">
        <v>0</v>
      </c>
      <c r="DM21" s="22">
        <v>0</v>
      </c>
      <c r="DN21" s="22">
        <f t="shared" si="46"/>
        <v>0</v>
      </c>
      <c r="DO21" s="22">
        <v>0</v>
      </c>
      <c r="DP21" s="22">
        <v>0</v>
      </c>
      <c r="DQ21" s="22">
        <v>0</v>
      </c>
      <c r="DR21" s="22">
        <v>0</v>
      </c>
      <c r="DS21" s="22">
        <v>0</v>
      </c>
      <c r="DT21" s="22">
        <f t="shared" si="47"/>
        <v>0</v>
      </c>
      <c r="DU21" s="22">
        <v>0</v>
      </c>
      <c r="DV21" s="22">
        <v>0</v>
      </c>
      <c r="DW21" s="22">
        <v>0</v>
      </c>
      <c r="DX21" s="22">
        <v>0</v>
      </c>
      <c r="DY21" s="22">
        <v>0</v>
      </c>
      <c r="DZ21" s="22">
        <v>0</v>
      </c>
      <c r="EA21" s="22">
        <v>0</v>
      </c>
      <c r="EB21" s="22">
        <v>0</v>
      </c>
      <c r="EC21" s="22">
        <f t="shared" si="25"/>
        <v>0</v>
      </c>
      <c r="ED21" s="22">
        <f t="shared" si="25"/>
        <v>0</v>
      </c>
      <c r="EE21" s="22">
        <f t="shared" si="26"/>
        <v>0</v>
      </c>
    </row>
    <row r="22" spans="1:143" s="24" customFormat="1" ht="22.5" customHeight="1" x14ac:dyDescent="0.2">
      <c r="A22" s="14">
        <v>13</v>
      </c>
      <c r="B22" s="31" t="s">
        <v>56</v>
      </c>
      <c r="C22" s="22">
        <v>27047.399099999999</v>
      </c>
      <c r="D22" s="22">
        <v>11655.306200000001</v>
      </c>
      <c r="E22" s="22">
        <f t="shared" si="27"/>
        <v>87000</v>
      </c>
      <c r="F22" s="22">
        <f t="shared" si="28"/>
        <v>19549.333333333332</v>
      </c>
      <c r="G22" s="22">
        <f t="shared" si="0"/>
        <v>11310.161900000001</v>
      </c>
      <c r="H22" s="22">
        <f t="shared" si="1"/>
        <v>57.85446340881191</v>
      </c>
      <c r="I22" s="22">
        <f t="shared" si="2"/>
        <v>13.000186091954024</v>
      </c>
      <c r="J22" s="22">
        <f t="shared" si="3"/>
        <v>49686</v>
      </c>
      <c r="K22" s="22">
        <f t="shared" si="4"/>
        <v>10220.833333333334</v>
      </c>
      <c r="L22" s="22">
        <f t="shared" si="5"/>
        <v>8200.6618999999992</v>
      </c>
      <c r="M22" s="22">
        <f t="shared" si="6"/>
        <v>80.234767876070094</v>
      </c>
      <c r="N22" s="22">
        <f t="shared" si="7"/>
        <v>16.504975043271745</v>
      </c>
      <c r="O22" s="22">
        <f t="shared" si="8"/>
        <v>21700</v>
      </c>
      <c r="P22" s="22">
        <f t="shared" si="9"/>
        <v>4500</v>
      </c>
      <c r="Q22" s="22">
        <f t="shared" si="10"/>
        <v>6326.2598999999991</v>
      </c>
      <c r="R22" s="22">
        <f t="shared" si="11"/>
        <v>140.58355333333333</v>
      </c>
      <c r="S22" s="22">
        <f t="shared" si="12"/>
        <v>29.153271428571426</v>
      </c>
      <c r="T22" s="22">
        <v>8500</v>
      </c>
      <c r="U22" s="22">
        <f t="shared" si="48"/>
        <v>2125</v>
      </c>
      <c r="V22" s="22">
        <v>1626.5969</v>
      </c>
      <c r="W22" s="22">
        <f t="shared" si="29"/>
        <v>76.545736470588238</v>
      </c>
      <c r="X22" s="22">
        <f t="shared" si="30"/>
        <v>19.13643411764706</v>
      </c>
      <c r="Y22" s="22">
        <v>12000</v>
      </c>
      <c r="Z22" s="22">
        <v>2500</v>
      </c>
      <c r="AA22" s="22">
        <v>1678.0519999999999</v>
      </c>
      <c r="AB22" s="22">
        <f t="shared" si="13"/>
        <v>67.122079999999997</v>
      </c>
      <c r="AC22" s="22">
        <f t="shared" si="14"/>
        <v>13.983766666666666</v>
      </c>
      <c r="AD22" s="22">
        <v>13200</v>
      </c>
      <c r="AE22" s="22">
        <v>2375</v>
      </c>
      <c r="AF22" s="22">
        <v>4699.6629999999996</v>
      </c>
      <c r="AG22" s="22">
        <f t="shared" si="32"/>
        <v>197.88054736842105</v>
      </c>
      <c r="AH22" s="22">
        <f t="shared" si="33"/>
        <v>35.603507575757568</v>
      </c>
      <c r="AI22" s="22">
        <v>2886</v>
      </c>
      <c r="AJ22" s="22">
        <v>450</v>
      </c>
      <c r="AK22" s="22">
        <v>45</v>
      </c>
      <c r="AL22" s="22">
        <f t="shared" si="15"/>
        <v>10</v>
      </c>
      <c r="AM22" s="22">
        <f t="shared" si="16"/>
        <v>1.5592515592515594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37314</v>
      </c>
      <c r="AZ22" s="22">
        <f t="shared" si="34"/>
        <v>9328.5</v>
      </c>
      <c r="BA22" s="22">
        <v>3109.5</v>
      </c>
      <c r="BB22" s="22">
        <v>0</v>
      </c>
      <c r="BC22" s="22">
        <v>0</v>
      </c>
      <c r="BD22" s="22">
        <v>0</v>
      </c>
      <c r="BE22" s="22">
        <v>0</v>
      </c>
      <c r="BF22" s="22">
        <f t="shared" si="35"/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f t="shared" si="19"/>
        <v>4600</v>
      </c>
      <c r="BO22" s="22">
        <f t="shared" si="19"/>
        <v>1000</v>
      </c>
      <c r="BP22" s="22">
        <f t="shared" si="36"/>
        <v>4</v>
      </c>
      <c r="BQ22" s="22">
        <f t="shared" si="20"/>
        <v>0.4</v>
      </c>
      <c r="BR22" s="22">
        <f t="shared" si="21"/>
        <v>8.6956521739130432E-2</v>
      </c>
      <c r="BS22" s="22">
        <v>4600</v>
      </c>
      <c r="BT22" s="22">
        <v>1000</v>
      </c>
      <c r="BU22" s="22">
        <v>4</v>
      </c>
      <c r="BV22" s="22">
        <v>0</v>
      </c>
      <c r="BW22" s="22">
        <f t="shared" si="37"/>
        <v>0</v>
      </c>
      <c r="BX22" s="22">
        <v>0</v>
      </c>
      <c r="BY22" s="22">
        <v>0</v>
      </c>
      <c r="BZ22" s="22">
        <f t="shared" si="38"/>
        <v>0</v>
      </c>
      <c r="CA22" s="22">
        <v>0</v>
      </c>
      <c r="CB22" s="22">
        <v>0</v>
      </c>
      <c r="CC22" s="22">
        <f t="shared" si="39"/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f t="shared" si="40"/>
        <v>0</v>
      </c>
      <c r="CJ22" s="22">
        <v>0</v>
      </c>
      <c r="CK22" s="22">
        <v>0</v>
      </c>
      <c r="CL22" s="22">
        <f t="shared" si="41"/>
        <v>0</v>
      </c>
      <c r="CM22" s="22">
        <v>0</v>
      </c>
      <c r="CN22" s="22">
        <v>8500</v>
      </c>
      <c r="CO22" s="22">
        <f t="shared" si="42"/>
        <v>1770.8333333333335</v>
      </c>
      <c r="CP22" s="22">
        <v>147.35</v>
      </c>
      <c r="CQ22" s="22">
        <v>0</v>
      </c>
      <c r="CR22" s="22">
        <v>500</v>
      </c>
      <c r="CS22" s="22">
        <v>142.35</v>
      </c>
      <c r="CT22" s="22">
        <v>0</v>
      </c>
      <c r="CU22" s="22">
        <f t="shared" si="43"/>
        <v>0</v>
      </c>
      <c r="CV22" s="22">
        <v>0</v>
      </c>
      <c r="CW22" s="22">
        <v>0</v>
      </c>
      <c r="CX22" s="22">
        <f t="shared" si="44"/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f t="shared" si="45"/>
        <v>0</v>
      </c>
      <c r="DE22" s="22">
        <v>0</v>
      </c>
      <c r="DF22" s="22">
        <v>0</v>
      </c>
      <c r="DG22" s="22">
        <f t="shared" si="22"/>
        <v>87000</v>
      </c>
      <c r="DH22" s="22">
        <f t="shared" si="23"/>
        <v>19549.333333333332</v>
      </c>
      <c r="DI22" s="22">
        <f t="shared" si="24"/>
        <v>11310.161900000001</v>
      </c>
      <c r="DJ22" s="22">
        <v>0</v>
      </c>
      <c r="DK22" s="22">
        <v>0</v>
      </c>
      <c r="DL22" s="22">
        <v>0</v>
      </c>
      <c r="DM22" s="22">
        <v>0</v>
      </c>
      <c r="DN22" s="22">
        <f t="shared" si="46"/>
        <v>0</v>
      </c>
      <c r="DO22" s="22">
        <v>0</v>
      </c>
      <c r="DP22" s="22">
        <v>0</v>
      </c>
      <c r="DQ22" s="22">
        <v>0</v>
      </c>
      <c r="DR22" s="22">
        <v>0</v>
      </c>
      <c r="DS22" s="22">
        <v>0</v>
      </c>
      <c r="DT22" s="22">
        <f t="shared" si="47"/>
        <v>0</v>
      </c>
      <c r="DU22" s="22">
        <v>0</v>
      </c>
      <c r="DV22" s="22">
        <v>0</v>
      </c>
      <c r="DW22" s="22">
        <v>0</v>
      </c>
      <c r="DX22" s="22">
        <v>0</v>
      </c>
      <c r="DY22" s="22">
        <v>0</v>
      </c>
      <c r="DZ22" s="22">
        <v>0</v>
      </c>
      <c r="EA22" s="22">
        <v>0</v>
      </c>
      <c r="EB22" s="22">
        <v>0</v>
      </c>
      <c r="EC22" s="22">
        <f t="shared" si="25"/>
        <v>0</v>
      </c>
      <c r="ED22" s="22">
        <f t="shared" si="25"/>
        <v>0</v>
      </c>
      <c r="EE22" s="22">
        <f t="shared" si="26"/>
        <v>0</v>
      </c>
      <c r="EH22" s="23"/>
      <c r="EJ22" s="23"/>
      <c r="EK22" s="23"/>
      <c r="EM22" s="23"/>
    </row>
    <row r="23" spans="1:143" s="24" customFormat="1" ht="22.5" customHeight="1" x14ac:dyDescent="0.2">
      <c r="A23" s="14">
        <v>14</v>
      </c>
      <c r="B23" s="31" t="s">
        <v>57</v>
      </c>
      <c r="C23" s="22">
        <v>44683.702700000002</v>
      </c>
      <c r="D23" s="22">
        <v>10814.396199999999</v>
      </c>
      <c r="E23" s="22">
        <f t="shared" si="27"/>
        <v>125128.99999999999</v>
      </c>
      <c r="F23" s="22">
        <f t="shared" si="28"/>
        <v>31067.016666666659</v>
      </c>
      <c r="G23" s="22">
        <f t="shared" si="0"/>
        <v>12911.1441</v>
      </c>
      <c r="H23" s="22">
        <f t="shared" si="1"/>
        <v>41.559008509024316</v>
      </c>
      <c r="I23" s="22">
        <f t="shared" si="2"/>
        <v>10.318266828632852</v>
      </c>
      <c r="J23" s="22">
        <f t="shared" si="3"/>
        <v>52158.2</v>
      </c>
      <c r="K23" s="22">
        <f t="shared" si="4"/>
        <v>12824.316666666668</v>
      </c>
      <c r="L23" s="22">
        <f t="shared" si="5"/>
        <v>6830.2440999999999</v>
      </c>
      <c r="M23" s="22">
        <f t="shared" si="6"/>
        <v>53.260101707823281</v>
      </c>
      <c r="N23" s="22">
        <f t="shared" si="7"/>
        <v>13.095245042965439</v>
      </c>
      <c r="O23" s="22">
        <f t="shared" si="8"/>
        <v>36440.199999999997</v>
      </c>
      <c r="P23" s="22">
        <f t="shared" si="9"/>
        <v>9099.9249999999993</v>
      </c>
      <c r="Q23" s="22">
        <f t="shared" si="10"/>
        <v>4896.4050999999999</v>
      </c>
      <c r="R23" s="22">
        <f t="shared" si="11"/>
        <v>53.807092915600954</v>
      </c>
      <c r="S23" s="22">
        <f t="shared" si="12"/>
        <v>13.436822794605957</v>
      </c>
      <c r="T23" s="22">
        <v>9864.9</v>
      </c>
      <c r="U23" s="22">
        <f t="shared" si="48"/>
        <v>2466.2249999999999</v>
      </c>
      <c r="V23" s="22">
        <v>4054.8561</v>
      </c>
      <c r="W23" s="22">
        <f t="shared" si="29"/>
        <v>164.41549736946143</v>
      </c>
      <c r="X23" s="22">
        <f t="shared" si="30"/>
        <v>41.103874342365359</v>
      </c>
      <c r="Y23" s="22">
        <v>1503.8</v>
      </c>
      <c r="Z23" s="22">
        <v>410</v>
      </c>
      <c r="AA23" s="22">
        <v>182.339</v>
      </c>
      <c r="AB23" s="22">
        <f t="shared" si="13"/>
        <v>44.472926829268296</v>
      </c>
      <c r="AC23" s="22">
        <f t="shared" si="14"/>
        <v>12.125216119164783</v>
      </c>
      <c r="AD23" s="22">
        <v>26575.3</v>
      </c>
      <c r="AE23" s="22">
        <v>6633.7</v>
      </c>
      <c r="AF23" s="22">
        <v>841.54899999999998</v>
      </c>
      <c r="AG23" s="22">
        <f t="shared" si="32"/>
        <v>12.685967107345824</v>
      </c>
      <c r="AH23" s="22">
        <f t="shared" si="33"/>
        <v>3.1666585137326764</v>
      </c>
      <c r="AI23" s="22">
        <v>3295.2</v>
      </c>
      <c r="AJ23" s="22">
        <v>1003.5</v>
      </c>
      <c r="AK23" s="22">
        <v>1520.9</v>
      </c>
      <c r="AL23" s="22">
        <f t="shared" si="15"/>
        <v>151.55954160438466</v>
      </c>
      <c r="AM23" s="22">
        <f t="shared" si="16"/>
        <v>46.155013352755532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72970.799999999988</v>
      </c>
      <c r="AZ23" s="22">
        <f t="shared" si="34"/>
        <v>18242.699999999997</v>
      </c>
      <c r="BA23" s="22">
        <v>6080.9</v>
      </c>
      <c r="BB23" s="22">
        <v>0</v>
      </c>
      <c r="BC23" s="22">
        <v>0</v>
      </c>
      <c r="BD23" s="22">
        <v>0</v>
      </c>
      <c r="BE23" s="22">
        <v>0</v>
      </c>
      <c r="BF23" s="22">
        <f t="shared" si="35"/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f t="shared" si="19"/>
        <v>1074.5999999999999</v>
      </c>
      <c r="BO23" s="22">
        <f t="shared" si="19"/>
        <v>259.97500000000002</v>
      </c>
      <c r="BP23" s="22">
        <f t="shared" si="36"/>
        <v>0</v>
      </c>
      <c r="BQ23" s="22">
        <f t="shared" si="20"/>
        <v>0</v>
      </c>
      <c r="BR23" s="22">
        <f t="shared" si="21"/>
        <v>0</v>
      </c>
      <c r="BS23" s="22">
        <v>0</v>
      </c>
      <c r="BT23" s="22">
        <v>36.1</v>
      </c>
      <c r="BU23" s="22">
        <v>0</v>
      </c>
      <c r="BV23" s="22">
        <v>1074.5999999999999</v>
      </c>
      <c r="BW23" s="22">
        <f t="shared" si="37"/>
        <v>223.875</v>
      </c>
      <c r="BX23" s="22">
        <v>0</v>
      </c>
      <c r="BY23" s="22">
        <v>0</v>
      </c>
      <c r="BZ23" s="22">
        <f t="shared" si="38"/>
        <v>0</v>
      </c>
      <c r="CA23" s="22">
        <v>0</v>
      </c>
      <c r="CB23" s="22">
        <v>0</v>
      </c>
      <c r="CC23" s="22">
        <f t="shared" si="39"/>
        <v>0</v>
      </c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f t="shared" si="40"/>
        <v>0</v>
      </c>
      <c r="CJ23" s="22">
        <v>0</v>
      </c>
      <c r="CK23" s="22">
        <v>900</v>
      </c>
      <c r="CL23" s="22">
        <f t="shared" si="41"/>
        <v>187.5</v>
      </c>
      <c r="CM23" s="22">
        <v>0</v>
      </c>
      <c r="CN23" s="22">
        <v>6444.4</v>
      </c>
      <c r="CO23" s="22">
        <f t="shared" si="42"/>
        <v>1342.5833333333333</v>
      </c>
      <c r="CP23" s="22">
        <v>150.6</v>
      </c>
      <c r="CQ23" s="22">
        <v>6444.4</v>
      </c>
      <c r="CR23" s="22">
        <v>1610</v>
      </c>
      <c r="CS23" s="22">
        <v>150.6</v>
      </c>
      <c r="CT23" s="22">
        <v>2500</v>
      </c>
      <c r="CU23" s="22">
        <f t="shared" si="43"/>
        <v>520.83333333333337</v>
      </c>
      <c r="CV23" s="22">
        <v>0</v>
      </c>
      <c r="CW23" s="22">
        <v>0</v>
      </c>
      <c r="CX23" s="22">
        <f t="shared" si="44"/>
        <v>0</v>
      </c>
      <c r="CY23" s="22">
        <v>0</v>
      </c>
      <c r="CZ23" s="22">
        <v>0</v>
      </c>
      <c r="DA23" s="22">
        <v>0</v>
      </c>
      <c r="DB23" s="22">
        <v>0</v>
      </c>
      <c r="DC23" s="22">
        <v>0</v>
      </c>
      <c r="DD23" s="22">
        <f t="shared" si="45"/>
        <v>0</v>
      </c>
      <c r="DE23" s="22">
        <v>80</v>
      </c>
      <c r="DF23" s="22">
        <v>0</v>
      </c>
      <c r="DG23" s="22">
        <f t="shared" si="22"/>
        <v>125128.99999999999</v>
      </c>
      <c r="DH23" s="22">
        <f t="shared" si="23"/>
        <v>31067.016666666659</v>
      </c>
      <c r="DI23" s="22">
        <f t="shared" si="24"/>
        <v>12911.1441</v>
      </c>
      <c r="DJ23" s="22">
        <v>0</v>
      </c>
      <c r="DK23" s="22">
        <v>0</v>
      </c>
      <c r="DL23" s="22">
        <v>0</v>
      </c>
      <c r="DM23" s="22">
        <v>0</v>
      </c>
      <c r="DN23" s="22">
        <f t="shared" si="46"/>
        <v>0</v>
      </c>
      <c r="DO23" s="22">
        <v>0</v>
      </c>
      <c r="DP23" s="22">
        <v>0</v>
      </c>
      <c r="DQ23" s="22">
        <v>0</v>
      </c>
      <c r="DR23" s="22">
        <v>0</v>
      </c>
      <c r="DS23" s="22">
        <v>0</v>
      </c>
      <c r="DT23" s="22">
        <f t="shared" si="47"/>
        <v>0</v>
      </c>
      <c r="DU23" s="22">
        <v>0</v>
      </c>
      <c r="DV23" s="22">
        <v>0</v>
      </c>
      <c r="DW23" s="22">
        <v>0</v>
      </c>
      <c r="DX23" s="22">
        <v>0</v>
      </c>
      <c r="DY23" s="22">
        <v>0</v>
      </c>
      <c r="DZ23" s="22">
        <v>0</v>
      </c>
      <c r="EA23" s="22">
        <v>0</v>
      </c>
      <c r="EB23" s="22">
        <v>0</v>
      </c>
      <c r="EC23" s="22">
        <f t="shared" si="25"/>
        <v>0</v>
      </c>
      <c r="ED23" s="22">
        <f t="shared" si="25"/>
        <v>0</v>
      </c>
      <c r="EE23" s="22">
        <f t="shared" si="26"/>
        <v>0</v>
      </c>
      <c r="EH23" s="23"/>
      <c r="EJ23" s="23"/>
      <c r="EK23" s="23"/>
      <c r="EM23" s="23"/>
    </row>
    <row r="24" spans="1:143" s="24" customFormat="1" ht="22.5" customHeight="1" x14ac:dyDescent="0.2">
      <c r="A24" s="14">
        <v>15</v>
      </c>
      <c r="B24" s="31" t="s">
        <v>58</v>
      </c>
      <c r="C24" s="22">
        <v>16025.9941</v>
      </c>
      <c r="D24" s="22">
        <v>37923.053399999997</v>
      </c>
      <c r="E24" s="22">
        <f t="shared" si="27"/>
        <v>357675.09999999992</v>
      </c>
      <c r="F24" s="22">
        <f t="shared" si="28"/>
        <v>88311</v>
      </c>
      <c r="G24" s="22">
        <f t="shared" si="0"/>
        <v>35369.614500000003</v>
      </c>
      <c r="H24" s="22">
        <f t="shared" si="1"/>
        <v>40.051199171111193</v>
      </c>
      <c r="I24" s="22">
        <f t="shared" si="2"/>
        <v>9.888755046129857</v>
      </c>
      <c r="J24" s="22">
        <f t="shared" si="3"/>
        <v>110444.4</v>
      </c>
      <c r="K24" s="22">
        <f t="shared" si="4"/>
        <v>26824.14166666667</v>
      </c>
      <c r="L24" s="22">
        <f t="shared" si="5"/>
        <v>7923.0344999999998</v>
      </c>
      <c r="M24" s="22">
        <f t="shared" si="6"/>
        <v>29.536954428799671</v>
      </c>
      <c r="N24" s="22">
        <f t="shared" si="7"/>
        <v>7.1737765789845396</v>
      </c>
      <c r="O24" s="22">
        <f t="shared" si="8"/>
        <v>40969.300000000003</v>
      </c>
      <c r="P24" s="22">
        <f t="shared" si="9"/>
        <v>11499.974999999999</v>
      </c>
      <c r="Q24" s="22">
        <f t="shared" si="10"/>
        <v>3836.8127000000004</v>
      </c>
      <c r="R24" s="22">
        <f t="shared" si="11"/>
        <v>33.363661225350498</v>
      </c>
      <c r="S24" s="22">
        <f t="shared" si="12"/>
        <v>9.3650921543692469</v>
      </c>
      <c r="T24" s="22">
        <v>9020.7000000000007</v>
      </c>
      <c r="U24" s="22">
        <f t="shared" si="48"/>
        <v>2255.1750000000002</v>
      </c>
      <c r="V24" s="22">
        <v>1329.0127</v>
      </c>
      <c r="W24" s="22">
        <f t="shared" si="29"/>
        <v>58.931688228186275</v>
      </c>
      <c r="X24" s="22">
        <f t="shared" si="30"/>
        <v>14.732922057046569</v>
      </c>
      <c r="Y24" s="22">
        <v>7653.3</v>
      </c>
      <c r="Z24" s="22">
        <v>1700</v>
      </c>
      <c r="AA24" s="22">
        <v>588.71079999999995</v>
      </c>
      <c r="AB24" s="22">
        <f t="shared" si="13"/>
        <v>34.630047058823529</v>
      </c>
      <c r="AC24" s="22">
        <f t="shared" si="14"/>
        <v>7.6922477885356635</v>
      </c>
      <c r="AD24" s="22">
        <v>31948.6</v>
      </c>
      <c r="AE24" s="22">
        <v>9244.7999999999993</v>
      </c>
      <c r="AF24" s="22">
        <v>2507.8000000000002</v>
      </c>
      <c r="AG24" s="22">
        <f t="shared" si="32"/>
        <v>27.126600899965393</v>
      </c>
      <c r="AH24" s="22">
        <f t="shared" si="33"/>
        <v>7.8494832324421111</v>
      </c>
      <c r="AI24" s="22">
        <v>2579.5</v>
      </c>
      <c r="AJ24" s="22">
        <v>965</v>
      </c>
      <c r="AK24" s="22">
        <v>168.2</v>
      </c>
      <c r="AL24" s="22">
        <f t="shared" si="15"/>
        <v>17.430051813471501</v>
      </c>
      <c r="AM24" s="22">
        <f t="shared" si="16"/>
        <v>6.5206435355689081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236964</v>
      </c>
      <c r="AZ24" s="22">
        <f t="shared" si="34"/>
        <v>59241</v>
      </c>
      <c r="BA24" s="22">
        <v>19747</v>
      </c>
      <c r="BB24" s="22">
        <v>0</v>
      </c>
      <c r="BC24" s="22">
        <v>0</v>
      </c>
      <c r="BD24" s="22">
        <v>0</v>
      </c>
      <c r="BE24" s="22">
        <v>2567.1</v>
      </c>
      <c r="BF24" s="22">
        <f t="shared" si="35"/>
        <v>641.77499999999998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f t="shared" si="19"/>
        <v>7550.3</v>
      </c>
      <c r="BO24" s="22">
        <f t="shared" si="19"/>
        <v>1890</v>
      </c>
      <c r="BP24" s="22">
        <f t="shared" si="36"/>
        <v>150</v>
      </c>
      <c r="BQ24" s="22">
        <f t="shared" si="20"/>
        <v>7.9365079365079358</v>
      </c>
      <c r="BR24" s="22">
        <f t="shared" si="21"/>
        <v>1.9866760261181675</v>
      </c>
      <c r="BS24" s="22">
        <v>7250.3</v>
      </c>
      <c r="BT24" s="22">
        <v>1827.5</v>
      </c>
      <c r="BU24" s="22">
        <v>150</v>
      </c>
      <c r="BV24" s="22">
        <v>0</v>
      </c>
      <c r="BW24" s="22">
        <f t="shared" si="37"/>
        <v>0</v>
      </c>
      <c r="BX24" s="22">
        <v>0</v>
      </c>
      <c r="BY24" s="22">
        <v>0</v>
      </c>
      <c r="BZ24" s="22">
        <f t="shared" si="38"/>
        <v>0</v>
      </c>
      <c r="CA24" s="22">
        <v>0</v>
      </c>
      <c r="CB24" s="22">
        <v>300</v>
      </c>
      <c r="CC24" s="22">
        <f t="shared" si="39"/>
        <v>62.5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f t="shared" si="40"/>
        <v>0</v>
      </c>
      <c r="CJ24" s="22">
        <v>0</v>
      </c>
      <c r="CK24" s="22">
        <v>0</v>
      </c>
      <c r="CL24" s="22">
        <f t="shared" si="41"/>
        <v>0</v>
      </c>
      <c r="CM24" s="22">
        <v>28</v>
      </c>
      <c r="CN24" s="22">
        <v>46192</v>
      </c>
      <c r="CO24" s="22">
        <f t="shared" si="42"/>
        <v>9623.3333333333339</v>
      </c>
      <c r="CP24" s="22">
        <v>2998.6790000000001</v>
      </c>
      <c r="CQ24" s="22">
        <v>20112</v>
      </c>
      <c r="CR24" s="22">
        <v>5028</v>
      </c>
      <c r="CS24" s="22">
        <v>1736.4</v>
      </c>
      <c r="CT24" s="22">
        <v>3000</v>
      </c>
      <c r="CU24" s="22">
        <f t="shared" si="43"/>
        <v>625</v>
      </c>
      <c r="CV24" s="22">
        <v>40.631999999999998</v>
      </c>
      <c r="CW24" s="22">
        <v>200</v>
      </c>
      <c r="CX24" s="22">
        <f t="shared" si="44"/>
        <v>41.666666666666671</v>
      </c>
      <c r="CY24" s="22">
        <v>0</v>
      </c>
      <c r="CZ24" s="22">
        <v>0</v>
      </c>
      <c r="DA24" s="22">
        <v>0</v>
      </c>
      <c r="DB24" s="22">
        <v>0</v>
      </c>
      <c r="DC24" s="22">
        <v>2300</v>
      </c>
      <c r="DD24" s="22">
        <f t="shared" si="45"/>
        <v>479.16666666666663</v>
      </c>
      <c r="DE24" s="22">
        <v>112</v>
      </c>
      <c r="DF24" s="22">
        <v>0</v>
      </c>
      <c r="DG24" s="22">
        <f t="shared" si="22"/>
        <v>349975.49999999994</v>
      </c>
      <c r="DH24" s="22">
        <f t="shared" si="23"/>
        <v>86706.916666666672</v>
      </c>
      <c r="DI24" s="22">
        <f t="shared" si="24"/>
        <v>27670.034500000002</v>
      </c>
      <c r="DJ24" s="22">
        <v>0</v>
      </c>
      <c r="DK24" s="22">
        <v>0</v>
      </c>
      <c r="DL24" s="22">
        <v>0</v>
      </c>
      <c r="DM24" s="22">
        <v>0</v>
      </c>
      <c r="DN24" s="22">
        <f t="shared" si="46"/>
        <v>0</v>
      </c>
      <c r="DO24" s="22">
        <v>0</v>
      </c>
      <c r="DP24" s="22">
        <v>0</v>
      </c>
      <c r="DQ24" s="22">
        <v>0</v>
      </c>
      <c r="DR24" s="22">
        <v>0</v>
      </c>
      <c r="DS24" s="22">
        <v>7699.6</v>
      </c>
      <c r="DT24" s="22">
        <f t="shared" si="47"/>
        <v>1604.0833333333333</v>
      </c>
      <c r="DU24" s="22">
        <v>7699.58</v>
      </c>
      <c r="DV24" s="22">
        <v>0</v>
      </c>
      <c r="DW24" s="22">
        <v>0</v>
      </c>
      <c r="DX24" s="22">
        <v>0</v>
      </c>
      <c r="DY24" s="22">
        <v>49350</v>
      </c>
      <c r="DZ24" s="22">
        <v>0</v>
      </c>
      <c r="EA24" s="22">
        <v>0</v>
      </c>
      <c r="EB24" s="22">
        <v>0</v>
      </c>
      <c r="EC24" s="22">
        <f t="shared" si="25"/>
        <v>57049.599999999999</v>
      </c>
      <c r="ED24" s="22">
        <f t="shared" si="25"/>
        <v>1604.0833333333333</v>
      </c>
      <c r="EE24" s="22">
        <f t="shared" si="26"/>
        <v>7699.58</v>
      </c>
      <c r="EH24" s="23"/>
      <c r="EJ24" s="23"/>
      <c r="EK24" s="23"/>
      <c r="EM24" s="23"/>
    </row>
    <row r="25" spans="1:143" s="24" customFormat="1" ht="22.5" customHeight="1" x14ac:dyDescent="0.2">
      <c r="A25" s="14">
        <v>16</v>
      </c>
      <c r="B25" s="31" t="s">
        <v>59</v>
      </c>
      <c r="C25" s="22">
        <v>66082.940700000006</v>
      </c>
      <c r="D25" s="22">
        <v>392.18110000000001</v>
      </c>
      <c r="E25" s="22">
        <f t="shared" si="27"/>
        <v>271164.79999999999</v>
      </c>
      <c r="F25" s="22">
        <f t="shared" si="28"/>
        <v>67386.84166666666</v>
      </c>
      <c r="G25" s="22">
        <f t="shared" si="0"/>
        <v>19758.828400000002</v>
      </c>
      <c r="H25" s="22">
        <f t="shared" si="1"/>
        <v>29.321493501265895</v>
      </c>
      <c r="I25" s="22">
        <f t="shared" si="2"/>
        <v>7.2866494471258818</v>
      </c>
      <c r="J25" s="22">
        <f t="shared" si="3"/>
        <v>84023.1</v>
      </c>
      <c r="K25" s="22">
        <f t="shared" si="4"/>
        <v>19751.416666666664</v>
      </c>
      <c r="L25" s="22">
        <f t="shared" si="5"/>
        <v>4222.0284000000001</v>
      </c>
      <c r="M25" s="22">
        <f t="shared" si="6"/>
        <v>21.37582570026623</v>
      </c>
      <c r="N25" s="22">
        <f t="shared" si="7"/>
        <v>5.0248424540394252</v>
      </c>
      <c r="O25" s="22">
        <f t="shared" si="8"/>
        <v>32114.799999999999</v>
      </c>
      <c r="P25" s="22">
        <f t="shared" si="9"/>
        <v>8025</v>
      </c>
      <c r="Q25" s="22">
        <f t="shared" si="10"/>
        <v>2575.2308000000003</v>
      </c>
      <c r="R25" s="22">
        <f t="shared" si="11"/>
        <v>32.090103426791281</v>
      </c>
      <c r="S25" s="22">
        <f t="shared" si="12"/>
        <v>8.0188287020314633</v>
      </c>
      <c r="T25" s="22">
        <v>1950</v>
      </c>
      <c r="U25" s="22">
        <f t="shared" si="48"/>
        <v>487.5</v>
      </c>
      <c r="V25" s="22">
        <v>121.4308</v>
      </c>
      <c r="W25" s="22">
        <f t="shared" si="29"/>
        <v>24.908882051282053</v>
      </c>
      <c r="X25" s="22">
        <f t="shared" si="30"/>
        <v>6.2272205128205131</v>
      </c>
      <c r="Y25" s="22">
        <v>8528.2999999999993</v>
      </c>
      <c r="Z25" s="22">
        <v>2130</v>
      </c>
      <c r="AA25" s="22">
        <v>254.191</v>
      </c>
      <c r="AB25" s="22">
        <f t="shared" si="13"/>
        <v>11.933849765258216</v>
      </c>
      <c r="AC25" s="22">
        <f t="shared" si="14"/>
        <v>2.980558845256382</v>
      </c>
      <c r="AD25" s="22">
        <v>30164.799999999999</v>
      </c>
      <c r="AE25" s="22">
        <v>7537.5</v>
      </c>
      <c r="AF25" s="22">
        <v>2453.8000000000002</v>
      </c>
      <c r="AG25" s="22">
        <f t="shared" si="32"/>
        <v>32.554560530679936</v>
      </c>
      <c r="AH25" s="22">
        <f t="shared" si="33"/>
        <v>8.1346470057815736</v>
      </c>
      <c r="AI25" s="22">
        <v>2750</v>
      </c>
      <c r="AJ25" s="22">
        <v>1063</v>
      </c>
      <c r="AK25" s="22">
        <v>195.34</v>
      </c>
      <c r="AL25" s="22">
        <f t="shared" si="15"/>
        <v>18.376293508936971</v>
      </c>
      <c r="AM25" s="22">
        <f t="shared" si="16"/>
        <v>7.1032727272727278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186441.59999999998</v>
      </c>
      <c r="AZ25" s="22">
        <f t="shared" si="34"/>
        <v>46610.399999999994</v>
      </c>
      <c r="BA25" s="22">
        <v>15536.8</v>
      </c>
      <c r="BB25" s="22">
        <v>0</v>
      </c>
      <c r="BC25" s="22">
        <v>0</v>
      </c>
      <c r="BD25" s="22">
        <v>0</v>
      </c>
      <c r="BE25" s="22">
        <v>700.1</v>
      </c>
      <c r="BF25" s="22">
        <f t="shared" si="35"/>
        <v>175.02500000000001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f t="shared" si="19"/>
        <v>2060</v>
      </c>
      <c r="BO25" s="22">
        <f t="shared" si="19"/>
        <v>498</v>
      </c>
      <c r="BP25" s="22">
        <f t="shared" si="36"/>
        <v>133.66659999999999</v>
      </c>
      <c r="BQ25" s="22">
        <f t="shared" si="20"/>
        <v>26.840682730923692</v>
      </c>
      <c r="BR25" s="22">
        <f t="shared" si="21"/>
        <v>6.4886699029126209</v>
      </c>
      <c r="BS25" s="22">
        <v>2000</v>
      </c>
      <c r="BT25" s="22">
        <v>485.5</v>
      </c>
      <c r="BU25" s="22">
        <v>133.66659999999999</v>
      </c>
      <c r="BV25" s="22">
        <v>0</v>
      </c>
      <c r="BW25" s="22">
        <f t="shared" si="37"/>
        <v>0</v>
      </c>
      <c r="BX25" s="22">
        <v>0</v>
      </c>
      <c r="BY25" s="22">
        <v>0</v>
      </c>
      <c r="BZ25" s="22">
        <f t="shared" si="38"/>
        <v>0</v>
      </c>
      <c r="CA25" s="22">
        <v>0</v>
      </c>
      <c r="CB25" s="22">
        <v>60</v>
      </c>
      <c r="CC25" s="22">
        <f t="shared" si="39"/>
        <v>12.5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f t="shared" si="40"/>
        <v>0</v>
      </c>
      <c r="CJ25" s="22">
        <v>0</v>
      </c>
      <c r="CK25" s="22">
        <v>10650</v>
      </c>
      <c r="CL25" s="22">
        <f t="shared" si="41"/>
        <v>2218.75</v>
      </c>
      <c r="CM25" s="22">
        <v>79.5</v>
      </c>
      <c r="CN25" s="22">
        <v>10820</v>
      </c>
      <c r="CO25" s="22">
        <f t="shared" si="42"/>
        <v>2254.1666666666665</v>
      </c>
      <c r="CP25" s="22">
        <v>27</v>
      </c>
      <c r="CQ25" s="22">
        <v>10800</v>
      </c>
      <c r="CR25" s="22">
        <v>2700</v>
      </c>
      <c r="CS25" s="22">
        <v>27</v>
      </c>
      <c r="CT25" s="22">
        <v>1500</v>
      </c>
      <c r="CU25" s="22">
        <f t="shared" si="43"/>
        <v>312.5</v>
      </c>
      <c r="CV25" s="22">
        <v>622.4</v>
      </c>
      <c r="CW25" s="22">
        <v>0</v>
      </c>
      <c r="CX25" s="22">
        <f t="shared" si="44"/>
        <v>0</v>
      </c>
      <c r="CY25" s="22">
        <v>0</v>
      </c>
      <c r="CZ25" s="22">
        <v>0</v>
      </c>
      <c r="DA25" s="22">
        <v>850</v>
      </c>
      <c r="DB25" s="22">
        <v>0</v>
      </c>
      <c r="DC25" s="22">
        <v>15600</v>
      </c>
      <c r="DD25" s="22">
        <f t="shared" si="45"/>
        <v>3250</v>
      </c>
      <c r="DE25" s="22">
        <v>334.7</v>
      </c>
      <c r="DF25" s="22">
        <v>0</v>
      </c>
      <c r="DG25" s="22">
        <f t="shared" si="22"/>
        <v>271164.79999999999</v>
      </c>
      <c r="DH25" s="22">
        <f t="shared" si="23"/>
        <v>67386.84166666666</v>
      </c>
      <c r="DI25" s="22">
        <f t="shared" si="24"/>
        <v>19758.828400000002</v>
      </c>
      <c r="DJ25" s="22">
        <v>0</v>
      </c>
      <c r="DK25" s="22">
        <v>0</v>
      </c>
      <c r="DL25" s="22">
        <v>0</v>
      </c>
      <c r="DM25" s="22">
        <v>0</v>
      </c>
      <c r="DN25" s="22">
        <f t="shared" si="46"/>
        <v>0</v>
      </c>
      <c r="DO25" s="22">
        <v>0</v>
      </c>
      <c r="DP25" s="22">
        <v>0</v>
      </c>
      <c r="DQ25" s="22">
        <v>0</v>
      </c>
      <c r="DR25" s="22">
        <v>0</v>
      </c>
      <c r="DS25" s="22">
        <v>0</v>
      </c>
      <c r="DT25" s="22">
        <f t="shared" si="47"/>
        <v>0</v>
      </c>
      <c r="DU25" s="22">
        <v>0</v>
      </c>
      <c r="DV25" s="22">
        <v>0</v>
      </c>
      <c r="DW25" s="22">
        <v>0</v>
      </c>
      <c r="DX25" s="22">
        <v>0</v>
      </c>
      <c r="DY25" s="22">
        <v>33200</v>
      </c>
      <c r="DZ25" s="22">
        <v>0</v>
      </c>
      <c r="EA25" s="22">
        <v>0</v>
      </c>
      <c r="EB25" s="22">
        <v>0</v>
      </c>
      <c r="EC25" s="22">
        <f t="shared" si="25"/>
        <v>33200</v>
      </c>
      <c r="ED25" s="22">
        <f t="shared" si="25"/>
        <v>0</v>
      </c>
      <c r="EE25" s="22">
        <f t="shared" si="26"/>
        <v>0</v>
      </c>
      <c r="EH25" s="23"/>
      <c r="EJ25" s="23"/>
      <c r="EK25" s="23"/>
      <c r="EM25" s="23"/>
    </row>
    <row r="26" spans="1:143" s="24" customFormat="1" ht="22.5" customHeight="1" x14ac:dyDescent="0.2">
      <c r="A26" s="14">
        <v>17</v>
      </c>
      <c r="B26" s="31" t="s">
        <v>60</v>
      </c>
      <c r="C26" s="22">
        <v>1076.7743</v>
      </c>
      <c r="D26" s="22">
        <v>1181.4903999999999</v>
      </c>
      <c r="E26" s="22">
        <f t="shared" si="27"/>
        <v>10996.8</v>
      </c>
      <c r="F26" s="22">
        <f t="shared" si="28"/>
        <v>2479.1999999999998</v>
      </c>
      <c r="G26" s="22">
        <f t="shared" si="0"/>
        <v>1155.9639999999999</v>
      </c>
      <c r="H26" s="22">
        <f t="shared" si="1"/>
        <v>46.626492416908683</v>
      </c>
      <c r="I26" s="22">
        <f t="shared" si="2"/>
        <v>10.511821620835152</v>
      </c>
      <c r="J26" s="22">
        <f t="shared" si="3"/>
        <v>4350</v>
      </c>
      <c r="K26" s="22">
        <f t="shared" si="4"/>
        <v>817.5</v>
      </c>
      <c r="L26" s="22">
        <f t="shared" si="5"/>
        <v>602.06399999999996</v>
      </c>
      <c r="M26" s="22">
        <f t="shared" si="6"/>
        <v>73.646972477064224</v>
      </c>
      <c r="N26" s="22">
        <f t="shared" si="7"/>
        <v>13.840551724137931</v>
      </c>
      <c r="O26" s="22">
        <f t="shared" si="8"/>
        <v>930</v>
      </c>
      <c r="P26" s="22">
        <f t="shared" si="9"/>
        <v>250</v>
      </c>
      <c r="Q26" s="22">
        <f t="shared" si="10"/>
        <v>310.74099999999999</v>
      </c>
      <c r="R26" s="22">
        <f t="shared" si="11"/>
        <v>124.29639999999999</v>
      </c>
      <c r="S26" s="22">
        <f t="shared" si="12"/>
        <v>33.413010752688173</v>
      </c>
      <c r="T26" s="22">
        <v>30</v>
      </c>
      <c r="U26" s="22">
        <f t="shared" si="48"/>
        <v>7.5</v>
      </c>
      <c r="V26" s="22">
        <v>0</v>
      </c>
      <c r="W26" s="22">
        <f t="shared" si="29"/>
        <v>0</v>
      </c>
      <c r="X26" s="22">
        <f t="shared" si="30"/>
        <v>0</v>
      </c>
      <c r="Y26" s="22">
        <v>1100</v>
      </c>
      <c r="Z26" s="22">
        <v>150</v>
      </c>
      <c r="AA26" s="22">
        <v>27.323</v>
      </c>
      <c r="AB26" s="22">
        <f t="shared" si="13"/>
        <v>18.215333333333334</v>
      </c>
      <c r="AC26" s="22">
        <f t="shared" si="14"/>
        <v>2.4839090909090906</v>
      </c>
      <c r="AD26" s="22">
        <v>900</v>
      </c>
      <c r="AE26" s="22">
        <v>242.5</v>
      </c>
      <c r="AF26" s="22">
        <v>310.74099999999999</v>
      </c>
      <c r="AG26" s="22">
        <f t="shared" si="32"/>
        <v>128.14061855670101</v>
      </c>
      <c r="AH26" s="22">
        <f t="shared" si="33"/>
        <v>34.526777777777781</v>
      </c>
      <c r="AI26" s="22">
        <v>20</v>
      </c>
      <c r="AJ26" s="22">
        <v>5</v>
      </c>
      <c r="AK26" s="22">
        <v>0</v>
      </c>
      <c r="AL26" s="22">
        <f t="shared" si="15"/>
        <v>0</v>
      </c>
      <c r="AM26" s="22">
        <f t="shared" si="16"/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6646.7999999999993</v>
      </c>
      <c r="AZ26" s="22">
        <f t="shared" si="34"/>
        <v>1661.6999999999998</v>
      </c>
      <c r="BA26" s="22">
        <v>553.9</v>
      </c>
      <c r="BB26" s="22">
        <v>0</v>
      </c>
      <c r="BC26" s="22">
        <v>0</v>
      </c>
      <c r="BD26" s="22">
        <v>0</v>
      </c>
      <c r="BE26" s="22">
        <v>0</v>
      </c>
      <c r="BF26" s="22">
        <f t="shared" si="35"/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f t="shared" si="19"/>
        <v>2000</v>
      </c>
      <c r="BO26" s="22">
        <f t="shared" si="19"/>
        <v>350</v>
      </c>
      <c r="BP26" s="22">
        <f t="shared" si="36"/>
        <v>264</v>
      </c>
      <c r="BQ26" s="22">
        <f t="shared" si="20"/>
        <v>75.428571428571431</v>
      </c>
      <c r="BR26" s="22">
        <f t="shared" si="21"/>
        <v>13.200000000000001</v>
      </c>
      <c r="BS26" s="22">
        <v>2000</v>
      </c>
      <c r="BT26" s="22">
        <v>350</v>
      </c>
      <c r="BU26" s="22">
        <v>264</v>
      </c>
      <c r="BV26" s="22">
        <v>0</v>
      </c>
      <c r="BW26" s="22">
        <f t="shared" si="37"/>
        <v>0</v>
      </c>
      <c r="BX26" s="22">
        <v>0</v>
      </c>
      <c r="BY26" s="22">
        <v>0</v>
      </c>
      <c r="BZ26" s="22">
        <f t="shared" si="38"/>
        <v>0</v>
      </c>
      <c r="CA26" s="22">
        <v>0</v>
      </c>
      <c r="CB26" s="22">
        <v>0</v>
      </c>
      <c r="CC26" s="22">
        <f t="shared" si="39"/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f t="shared" si="40"/>
        <v>0</v>
      </c>
      <c r="CJ26" s="22">
        <v>0</v>
      </c>
      <c r="CK26" s="22">
        <v>0</v>
      </c>
      <c r="CL26" s="22">
        <f t="shared" si="41"/>
        <v>0</v>
      </c>
      <c r="CM26" s="22">
        <v>0</v>
      </c>
      <c r="CN26" s="22">
        <v>0</v>
      </c>
      <c r="CO26" s="22">
        <f t="shared" si="42"/>
        <v>0</v>
      </c>
      <c r="CP26" s="22">
        <v>0</v>
      </c>
      <c r="CQ26" s="22">
        <v>0</v>
      </c>
      <c r="CR26" s="22">
        <v>0</v>
      </c>
      <c r="CS26" s="22">
        <v>0</v>
      </c>
      <c r="CT26" s="22">
        <v>300</v>
      </c>
      <c r="CU26" s="22">
        <f t="shared" si="43"/>
        <v>62.5</v>
      </c>
      <c r="CV26" s="22">
        <v>0</v>
      </c>
      <c r="CW26" s="22">
        <v>0</v>
      </c>
      <c r="CX26" s="22">
        <f t="shared" si="44"/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f t="shared" si="45"/>
        <v>0</v>
      </c>
      <c r="DE26" s="22">
        <v>0</v>
      </c>
      <c r="DF26" s="22">
        <v>0</v>
      </c>
      <c r="DG26" s="22">
        <f t="shared" si="22"/>
        <v>10996.8</v>
      </c>
      <c r="DH26" s="22">
        <f t="shared" si="23"/>
        <v>2479.1999999999998</v>
      </c>
      <c r="DI26" s="22">
        <f t="shared" si="24"/>
        <v>1155.9639999999999</v>
      </c>
      <c r="DJ26" s="22">
        <v>0</v>
      </c>
      <c r="DK26" s="22">
        <v>0</v>
      </c>
      <c r="DL26" s="22">
        <v>0</v>
      </c>
      <c r="DM26" s="22">
        <v>0</v>
      </c>
      <c r="DN26" s="22">
        <f t="shared" si="46"/>
        <v>0</v>
      </c>
      <c r="DO26" s="22">
        <v>0</v>
      </c>
      <c r="DP26" s="22">
        <v>0</v>
      </c>
      <c r="DQ26" s="22">
        <v>0</v>
      </c>
      <c r="DR26" s="22">
        <v>0</v>
      </c>
      <c r="DS26" s="22">
        <v>0</v>
      </c>
      <c r="DT26" s="22">
        <f t="shared" si="47"/>
        <v>0</v>
      </c>
      <c r="DU26" s="22">
        <v>0</v>
      </c>
      <c r="DV26" s="22">
        <v>0</v>
      </c>
      <c r="DW26" s="22">
        <v>0</v>
      </c>
      <c r="DX26" s="22">
        <v>0</v>
      </c>
      <c r="DY26" s="22">
        <v>0</v>
      </c>
      <c r="DZ26" s="22">
        <v>0</v>
      </c>
      <c r="EA26" s="22">
        <v>0</v>
      </c>
      <c r="EB26" s="22">
        <v>0</v>
      </c>
      <c r="EC26" s="22">
        <f t="shared" si="25"/>
        <v>0</v>
      </c>
      <c r="ED26" s="22">
        <f t="shared" si="25"/>
        <v>0</v>
      </c>
      <c r="EE26" s="22">
        <f t="shared" si="26"/>
        <v>0</v>
      </c>
      <c r="EH26" s="23"/>
      <c r="EJ26" s="23"/>
      <c r="EK26" s="23"/>
      <c r="EM26" s="23"/>
    </row>
    <row r="27" spans="1:143" s="24" customFormat="1" ht="22.5" customHeight="1" x14ac:dyDescent="0.2">
      <c r="A27" s="14">
        <v>18</v>
      </c>
      <c r="B27" s="31" t="s">
        <v>61</v>
      </c>
      <c r="C27" s="22">
        <v>14931.5391</v>
      </c>
      <c r="D27" s="22">
        <v>34917.698400000001</v>
      </c>
      <c r="E27" s="22">
        <f t="shared" si="27"/>
        <v>131556.79999999999</v>
      </c>
      <c r="F27" s="22">
        <f t="shared" si="28"/>
        <v>32297.533333333333</v>
      </c>
      <c r="G27" s="22">
        <f t="shared" si="0"/>
        <v>10403.413</v>
      </c>
      <c r="H27" s="22">
        <f t="shared" si="1"/>
        <v>32.211168861192704</v>
      </c>
      <c r="I27" s="22">
        <f t="shared" si="2"/>
        <v>7.9079249419262254</v>
      </c>
      <c r="J27" s="22">
        <f t="shared" si="3"/>
        <v>26750</v>
      </c>
      <c r="K27" s="22">
        <f t="shared" si="4"/>
        <v>6095.8333333333339</v>
      </c>
      <c r="L27" s="22">
        <f t="shared" si="5"/>
        <v>1669.5129999999999</v>
      </c>
      <c r="M27" s="22">
        <f t="shared" si="6"/>
        <v>27.387773069036225</v>
      </c>
      <c r="N27" s="22">
        <f t="shared" si="7"/>
        <v>6.2411700934579439</v>
      </c>
      <c r="O27" s="22">
        <f t="shared" si="8"/>
        <v>8820</v>
      </c>
      <c r="P27" s="22">
        <f t="shared" si="9"/>
        <v>1650</v>
      </c>
      <c r="Q27" s="22">
        <f t="shared" si="10"/>
        <v>622.60199999999998</v>
      </c>
      <c r="R27" s="22">
        <f t="shared" si="11"/>
        <v>37.733454545454542</v>
      </c>
      <c r="S27" s="22">
        <f t="shared" si="12"/>
        <v>7.0589795918367333</v>
      </c>
      <c r="T27" s="22">
        <v>720</v>
      </c>
      <c r="U27" s="22">
        <f t="shared" si="48"/>
        <v>180</v>
      </c>
      <c r="V27" s="22">
        <v>17.602</v>
      </c>
      <c r="W27" s="22">
        <f t="shared" si="29"/>
        <v>9.7788888888888899</v>
      </c>
      <c r="X27" s="22">
        <f t="shared" si="30"/>
        <v>2.4447222222222225</v>
      </c>
      <c r="Y27" s="22">
        <v>3900</v>
      </c>
      <c r="Z27" s="22">
        <v>700</v>
      </c>
      <c r="AA27" s="22">
        <v>1.8120000000000001</v>
      </c>
      <c r="AB27" s="22">
        <f t="shared" si="13"/>
        <v>0.2588571428571429</v>
      </c>
      <c r="AC27" s="28">
        <f t="shared" si="14"/>
        <v>4.6461538461538464E-2</v>
      </c>
      <c r="AD27" s="22">
        <v>8100</v>
      </c>
      <c r="AE27" s="22">
        <v>1470</v>
      </c>
      <c r="AF27" s="22">
        <v>605</v>
      </c>
      <c r="AG27" s="22">
        <f t="shared" si="32"/>
        <v>41.156462585034014</v>
      </c>
      <c r="AH27" s="22">
        <f t="shared" si="33"/>
        <v>7.4691358024691361</v>
      </c>
      <c r="AI27" s="22">
        <v>230</v>
      </c>
      <c r="AJ27" s="22">
        <v>1050</v>
      </c>
      <c r="AK27" s="22">
        <v>164.4</v>
      </c>
      <c r="AL27" s="22">
        <f t="shared" si="15"/>
        <v>15.657142857142858</v>
      </c>
      <c r="AM27" s="22">
        <f t="shared" si="16"/>
        <v>71.478260869565219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104806.79999999999</v>
      </c>
      <c r="AZ27" s="22">
        <f t="shared" si="34"/>
        <v>26201.699999999997</v>
      </c>
      <c r="BA27" s="22">
        <v>8733.9</v>
      </c>
      <c r="BB27" s="22">
        <v>0</v>
      </c>
      <c r="BC27" s="22">
        <v>0</v>
      </c>
      <c r="BD27" s="22">
        <v>0</v>
      </c>
      <c r="BE27" s="22">
        <v>0</v>
      </c>
      <c r="BF27" s="22">
        <f t="shared" si="35"/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f t="shared" si="19"/>
        <v>1100</v>
      </c>
      <c r="BO27" s="22">
        <f t="shared" si="19"/>
        <v>50</v>
      </c>
      <c r="BP27" s="22">
        <f t="shared" si="36"/>
        <v>0</v>
      </c>
      <c r="BQ27" s="22">
        <f t="shared" si="20"/>
        <v>0</v>
      </c>
      <c r="BR27" s="22">
        <f t="shared" si="21"/>
        <v>0</v>
      </c>
      <c r="BS27" s="22">
        <v>1100</v>
      </c>
      <c r="BT27" s="22">
        <v>50</v>
      </c>
      <c r="BU27" s="22">
        <v>0</v>
      </c>
      <c r="BV27" s="22">
        <v>0</v>
      </c>
      <c r="BW27" s="22">
        <f t="shared" si="37"/>
        <v>0</v>
      </c>
      <c r="BX27" s="22">
        <v>0</v>
      </c>
      <c r="BY27" s="22">
        <v>0</v>
      </c>
      <c r="BZ27" s="22">
        <f t="shared" si="38"/>
        <v>0</v>
      </c>
      <c r="CA27" s="22">
        <v>0</v>
      </c>
      <c r="CB27" s="22">
        <v>0</v>
      </c>
      <c r="CC27" s="22">
        <f t="shared" si="39"/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f t="shared" si="40"/>
        <v>0</v>
      </c>
      <c r="CJ27" s="22">
        <v>0</v>
      </c>
      <c r="CK27" s="22">
        <v>3800</v>
      </c>
      <c r="CL27" s="22">
        <f t="shared" si="41"/>
        <v>791.66666666666674</v>
      </c>
      <c r="CM27" s="22">
        <v>359</v>
      </c>
      <c r="CN27" s="22">
        <v>6900</v>
      </c>
      <c r="CO27" s="22">
        <f t="shared" si="42"/>
        <v>1437.5</v>
      </c>
      <c r="CP27" s="22">
        <v>23</v>
      </c>
      <c r="CQ27" s="22">
        <v>3500</v>
      </c>
      <c r="CR27" s="22">
        <v>600</v>
      </c>
      <c r="CS27" s="22">
        <v>3</v>
      </c>
      <c r="CT27" s="22">
        <v>2000</v>
      </c>
      <c r="CU27" s="22">
        <f t="shared" si="43"/>
        <v>416.66666666666663</v>
      </c>
      <c r="CV27" s="22">
        <v>498.69900000000001</v>
      </c>
      <c r="CW27" s="22">
        <v>0</v>
      </c>
      <c r="CX27" s="22">
        <f t="shared" si="44"/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f t="shared" si="45"/>
        <v>0</v>
      </c>
      <c r="DE27" s="22">
        <v>0</v>
      </c>
      <c r="DF27" s="22">
        <v>0</v>
      </c>
      <c r="DG27" s="22">
        <f t="shared" si="22"/>
        <v>131556.79999999999</v>
      </c>
      <c r="DH27" s="22">
        <f t="shared" si="23"/>
        <v>32297.533333333333</v>
      </c>
      <c r="DI27" s="22">
        <f t="shared" si="24"/>
        <v>10403.413</v>
      </c>
      <c r="DJ27" s="22">
        <v>0</v>
      </c>
      <c r="DK27" s="22">
        <v>0</v>
      </c>
      <c r="DL27" s="22">
        <v>0</v>
      </c>
      <c r="DM27" s="22">
        <v>0</v>
      </c>
      <c r="DN27" s="22">
        <f t="shared" si="46"/>
        <v>0</v>
      </c>
      <c r="DO27" s="22">
        <v>0</v>
      </c>
      <c r="DP27" s="22">
        <v>0</v>
      </c>
      <c r="DQ27" s="22">
        <v>0</v>
      </c>
      <c r="DR27" s="22">
        <v>0</v>
      </c>
      <c r="DS27" s="22">
        <v>0</v>
      </c>
      <c r="DT27" s="22">
        <f t="shared" si="47"/>
        <v>0</v>
      </c>
      <c r="DU27" s="22">
        <v>0</v>
      </c>
      <c r="DV27" s="22">
        <v>0</v>
      </c>
      <c r="DW27" s="22">
        <v>0</v>
      </c>
      <c r="DX27" s="22">
        <v>0</v>
      </c>
      <c r="DY27" s="22">
        <v>0</v>
      </c>
      <c r="DZ27" s="22">
        <v>0</v>
      </c>
      <c r="EA27" s="22">
        <v>0</v>
      </c>
      <c r="EB27" s="22">
        <v>0</v>
      </c>
      <c r="EC27" s="22">
        <f t="shared" si="25"/>
        <v>0</v>
      </c>
      <c r="ED27" s="22">
        <f t="shared" si="25"/>
        <v>0</v>
      </c>
      <c r="EE27" s="22">
        <f t="shared" si="26"/>
        <v>0</v>
      </c>
      <c r="EH27" s="23"/>
      <c r="EJ27" s="23"/>
      <c r="EK27" s="23"/>
      <c r="EM27" s="23"/>
    </row>
    <row r="28" spans="1:143" s="24" customFormat="1" ht="22.5" customHeight="1" x14ac:dyDescent="0.2">
      <c r="A28" s="14">
        <v>19</v>
      </c>
      <c r="B28" s="31" t="s">
        <v>62</v>
      </c>
      <c r="C28" s="22">
        <v>3277.7813000000001</v>
      </c>
      <c r="D28" s="22">
        <v>8.9999999999999998E-4</v>
      </c>
      <c r="E28" s="22">
        <f t="shared" si="27"/>
        <v>29830.9</v>
      </c>
      <c r="F28" s="22">
        <f t="shared" si="28"/>
        <v>6566.0233333333344</v>
      </c>
      <c r="G28" s="22">
        <f t="shared" si="0"/>
        <v>1922.8712000000003</v>
      </c>
      <c r="H28" s="22">
        <f t="shared" si="1"/>
        <v>29.285171592953013</v>
      </c>
      <c r="I28" s="22">
        <f t="shared" si="2"/>
        <v>6.4459040793271418</v>
      </c>
      <c r="J28" s="22">
        <f t="shared" si="3"/>
        <v>17498.5</v>
      </c>
      <c r="K28" s="22">
        <f t="shared" si="4"/>
        <v>3482.9233333333332</v>
      </c>
      <c r="L28" s="22">
        <f t="shared" si="5"/>
        <v>895.1712</v>
      </c>
      <c r="M28" s="22">
        <f t="shared" si="6"/>
        <v>25.701719915358463</v>
      </c>
      <c r="N28" s="22">
        <f t="shared" si="7"/>
        <v>5.1157024887847529</v>
      </c>
      <c r="O28" s="22">
        <f t="shared" si="8"/>
        <v>3707.8999999999996</v>
      </c>
      <c r="P28" s="22">
        <f t="shared" si="9"/>
        <v>758.71499999999992</v>
      </c>
      <c r="Q28" s="22">
        <f t="shared" si="10"/>
        <v>333.71620000000001</v>
      </c>
      <c r="R28" s="22">
        <f t="shared" si="11"/>
        <v>43.98439466729932</v>
      </c>
      <c r="S28" s="22">
        <f t="shared" si="12"/>
        <v>9.000140241106827</v>
      </c>
      <c r="T28" s="22">
        <v>342.7</v>
      </c>
      <c r="U28" s="22">
        <f t="shared" si="48"/>
        <v>85.674999999999997</v>
      </c>
      <c r="V28" s="22">
        <v>52.447200000000002</v>
      </c>
      <c r="W28" s="22">
        <f t="shared" si="29"/>
        <v>61.216457543040569</v>
      </c>
      <c r="X28" s="22">
        <f t="shared" si="30"/>
        <v>15.304114385760142</v>
      </c>
      <c r="Y28" s="22">
        <v>1500</v>
      </c>
      <c r="Z28" s="22">
        <v>125</v>
      </c>
      <c r="AA28" s="22">
        <v>109.976</v>
      </c>
      <c r="AB28" s="22">
        <f t="shared" si="13"/>
        <v>87.980800000000002</v>
      </c>
      <c r="AC28" s="22">
        <f t="shared" si="14"/>
        <v>7.3317333333333332</v>
      </c>
      <c r="AD28" s="22">
        <v>3365.2</v>
      </c>
      <c r="AE28" s="22">
        <f t="shared" si="31"/>
        <v>673.04</v>
      </c>
      <c r="AF28" s="22">
        <v>281.26900000000001</v>
      </c>
      <c r="AG28" s="22">
        <f t="shared" si="32"/>
        <v>41.790829668370385</v>
      </c>
      <c r="AH28" s="22">
        <f t="shared" si="33"/>
        <v>8.3581659336740763</v>
      </c>
      <c r="AI28" s="22">
        <v>580</v>
      </c>
      <c r="AJ28" s="22">
        <v>159.5</v>
      </c>
      <c r="AK28" s="22">
        <v>265.10000000000002</v>
      </c>
      <c r="AL28" s="22">
        <f t="shared" si="15"/>
        <v>166.20689655172416</v>
      </c>
      <c r="AM28" s="22">
        <f t="shared" si="16"/>
        <v>45.706896551724142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12332.400000000001</v>
      </c>
      <c r="AZ28" s="22">
        <f t="shared" si="34"/>
        <v>3083.1000000000004</v>
      </c>
      <c r="BA28" s="22">
        <v>1027.7</v>
      </c>
      <c r="BB28" s="22">
        <v>0</v>
      </c>
      <c r="BC28" s="22">
        <v>0</v>
      </c>
      <c r="BD28" s="22">
        <v>0</v>
      </c>
      <c r="BE28" s="22">
        <v>0</v>
      </c>
      <c r="BF28" s="22">
        <f t="shared" si="35"/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f t="shared" si="19"/>
        <v>95</v>
      </c>
      <c r="BO28" s="22">
        <f t="shared" si="19"/>
        <v>19.791666666666668</v>
      </c>
      <c r="BP28" s="22">
        <f t="shared" si="36"/>
        <v>16.68</v>
      </c>
      <c r="BQ28" s="22">
        <f t="shared" si="20"/>
        <v>84.2778947368421</v>
      </c>
      <c r="BR28" s="22">
        <f t="shared" si="21"/>
        <v>17.557894736842105</v>
      </c>
      <c r="BS28" s="22">
        <v>95</v>
      </c>
      <c r="BT28" s="22">
        <f t="shared" si="49"/>
        <v>19.791666666666668</v>
      </c>
      <c r="BU28" s="22">
        <v>16.68</v>
      </c>
      <c r="BV28" s="22">
        <v>0</v>
      </c>
      <c r="BW28" s="22">
        <f t="shared" si="37"/>
        <v>0</v>
      </c>
      <c r="BX28" s="22">
        <v>0</v>
      </c>
      <c r="BY28" s="22">
        <v>0</v>
      </c>
      <c r="BZ28" s="22">
        <f t="shared" si="38"/>
        <v>0</v>
      </c>
      <c r="CA28" s="22">
        <v>0</v>
      </c>
      <c r="CB28" s="22">
        <v>0</v>
      </c>
      <c r="CC28" s="22">
        <f t="shared" si="39"/>
        <v>0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f t="shared" si="40"/>
        <v>0</v>
      </c>
      <c r="CJ28" s="22">
        <v>0</v>
      </c>
      <c r="CK28" s="22">
        <v>120</v>
      </c>
      <c r="CL28" s="22">
        <f t="shared" si="41"/>
        <v>25</v>
      </c>
      <c r="CM28" s="22">
        <v>0</v>
      </c>
      <c r="CN28" s="22">
        <v>4260</v>
      </c>
      <c r="CO28" s="22">
        <f t="shared" si="42"/>
        <v>887.5</v>
      </c>
      <c r="CP28" s="22">
        <v>119.699</v>
      </c>
      <c r="CQ28" s="22">
        <v>1050</v>
      </c>
      <c r="CR28" s="22">
        <v>150</v>
      </c>
      <c r="CS28" s="22">
        <v>62.198999999999998</v>
      </c>
      <c r="CT28" s="22">
        <v>2000</v>
      </c>
      <c r="CU28" s="22">
        <f t="shared" si="43"/>
        <v>416.66666666666663</v>
      </c>
      <c r="CV28" s="22">
        <v>0</v>
      </c>
      <c r="CW28" s="22">
        <v>0</v>
      </c>
      <c r="CX28" s="22">
        <f t="shared" si="44"/>
        <v>0</v>
      </c>
      <c r="CY28" s="22">
        <v>50</v>
      </c>
      <c r="CZ28" s="22">
        <v>0</v>
      </c>
      <c r="DA28" s="22">
        <v>0</v>
      </c>
      <c r="DB28" s="22">
        <v>0</v>
      </c>
      <c r="DC28" s="22">
        <v>5235.6000000000004</v>
      </c>
      <c r="DD28" s="22">
        <f t="shared" si="45"/>
        <v>1090.75</v>
      </c>
      <c r="DE28" s="22">
        <v>0</v>
      </c>
      <c r="DF28" s="22">
        <v>0</v>
      </c>
      <c r="DG28" s="22">
        <f t="shared" si="22"/>
        <v>29830.9</v>
      </c>
      <c r="DH28" s="22">
        <f t="shared" si="23"/>
        <v>6566.0233333333344</v>
      </c>
      <c r="DI28" s="22">
        <f t="shared" si="24"/>
        <v>1922.8712000000003</v>
      </c>
      <c r="DJ28" s="22">
        <v>0</v>
      </c>
      <c r="DK28" s="22">
        <v>0</v>
      </c>
      <c r="DL28" s="22">
        <v>0</v>
      </c>
      <c r="DM28" s="22">
        <v>0</v>
      </c>
      <c r="DN28" s="22">
        <f t="shared" si="46"/>
        <v>0</v>
      </c>
      <c r="DO28" s="22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f t="shared" si="47"/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2">
        <v>0</v>
      </c>
      <c r="EC28" s="22">
        <f t="shared" si="25"/>
        <v>0</v>
      </c>
      <c r="ED28" s="22">
        <f t="shared" si="25"/>
        <v>0</v>
      </c>
      <c r="EE28" s="22">
        <f t="shared" si="26"/>
        <v>0</v>
      </c>
      <c r="EH28" s="23"/>
      <c r="EJ28" s="23"/>
      <c r="EK28" s="23"/>
      <c r="EM28" s="23"/>
    </row>
    <row r="29" spans="1:143" s="24" customFormat="1" ht="22.5" customHeight="1" x14ac:dyDescent="0.2">
      <c r="A29" s="14">
        <v>20</v>
      </c>
      <c r="B29" s="31" t="s">
        <v>63</v>
      </c>
      <c r="C29" s="22">
        <v>5558.1112999999996</v>
      </c>
      <c r="D29" s="22">
        <v>6478.7939999999999</v>
      </c>
      <c r="E29" s="22">
        <f t="shared" si="27"/>
        <v>61301.600000000006</v>
      </c>
      <c r="F29" s="22">
        <f t="shared" si="28"/>
        <v>14200.400000000001</v>
      </c>
      <c r="G29" s="22">
        <f t="shared" si="0"/>
        <v>5918.1007000000009</v>
      </c>
      <c r="H29" s="22">
        <f t="shared" si="1"/>
        <v>41.675591532632886</v>
      </c>
      <c r="I29" s="22">
        <f t="shared" si="2"/>
        <v>9.6540721612486458</v>
      </c>
      <c r="J29" s="22">
        <f t="shared" si="3"/>
        <v>20540</v>
      </c>
      <c r="K29" s="22">
        <f t="shared" si="4"/>
        <v>4010</v>
      </c>
      <c r="L29" s="22">
        <f t="shared" si="5"/>
        <v>2521.3007000000002</v>
      </c>
      <c r="M29" s="22">
        <f t="shared" si="6"/>
        <v>62.87532917705736</v>
      </c>
      <c r="N29" s="22">
        <f t="shared" si="7"/>
        <v>12.275076436222006</v>
      </c>
      <c r="O29" s="22">
        <f t="shared" si="8"/>
        <v>9600</v>
      </c>
      <c r="P29" s="22">
        <f t="shared" si="9"/>
        <v>2065</v>
      </c>
      <c r="Q29" s="22">
        <f t="shared" si="10"/>
        <v>1689.9407000000001</v>
      </c>
      <c r="R29" s="22">
        <f t="shared" si="11"/>
        <v>81.837322033898303</v>
      </c>
      <c r="S29" s="22">
        <f t="shared" si="12"/>
        <v>17.603548958333334</v>
      </c>
      <c r="T29" s="22">
        <v>2900</v>
      </c>
      <c r="U29" s="22">
        <f t="shared" si="48"/>
        <v>725</v>
      </c>
      <c r="V29" s="22">
        <v>1460.2797</v>
      </c>
      <c r="W29" s="22">
        <f t="shared" si="29"/>
        <v>201.41788965517242</v>
      </c>
      <c r="X29" s="22">
        <f t="shared" si="30"/>
        <v>50.354472413793104</v>
      </c>
      <c r="Y29" s="22">
        <v>5300</v>
      </c>
      <c r="Z29" s="22">
        <v>700</v>
      </c>
      <c r="AA29" s="22">
        <v>551.36</v>
      </c>
      <c r="AB29" s="22">
        <f t="shared" si="13"/>
        <v>78.765714285714282</v>
      </c>
      <c r="AC29" s="22">
        <f t="shared" si="14"/>
        <v>10.403018867924528</v>
      </c>
      <c r="AD29" s="22">
        <v>6700</v>
      </c>
      <c r="AE29" s="22">
        <f t="shared" si="31"/>
        <v>1340</v>
      </c>
      <c r="AF29" s="22">
        <v>229.661</v>
      </c>
      <c r="AG29" s="22">
        <f t="shared" si="32"/>
        <v>17.138880597014925</v>
      </c>
      <c r="AH29" s="22">
        <f t="shared" si="33"/>
        <v>3.427776119402985</v>
      </c>
      <c r="AI29" s="22">
        <v>240</v>
      </c>
      <c r="AJ29" s="22">
        <v>120</v>
      </c>
      <c r="AK29" s="22">
        <v>215</v>
      </c>
      <c r="AL29" s="22">
        <f t="shared" si="15"/>
        <v>179.16666666666669</v>
      </c>
      <c r="AM29" s="22">
        <f t="shared" si="16"/>
        <v>89.583333333333343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40761.600000000006</v>
      </c>
      <c r="AZ29" s="22">
        <f t="shared" si="34"/>
        <v>10190.400000000001</v>
      </c>
      <c r="BA29" s="22">
        <v>3396.8</v>
      </c>
      <c r="BB29" s="22">
        <v>0</v>
      </c>
      <c r="BC29" s="22">
        <v>0</v>
      </c>
      <c r="BD29" s="22">
        <v>0</v>
      </c>
      <c r="BE29" s="22">
        <v>0</v>
      </c>
      <c r="BF29" s="22">
        <f t="shared" si="35"/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f t="shared" si="19"/>
        <v>1200</v>
      </c>
      <c r="BO29" s="22">
        <f t="shared" si="19"/>
        <v>250</v>
      </c>
      <c r="BP29" s="22">
        <f t="shared" si="36"/>
        <v>25</v>
      </c>
      <c r="BQ29" s="22">
        <f t="shared" si="20"/>
        <v>10</v>
      </c>
      <c r="BR29" s="22">
        <f t="shared" si="21"/>
        <v>2.083333333333333</v>
      </c>
      <c r="BS29" s="22">
        <v>300</v>
      </c>
      <c r="BT29" s="22">
        <f t="shared" si="49"/>
        <v>62.5</v>
      </c>
      <c r="BU29" s="22">
        <v>25</v>
      </c>
      <c r="BV29" s="22">
        <v>900</v>
      </c>
      <c r="BW29" s="22">
        <f t="shared" si="37"/>
        <v>187.5</v>
      </c>
      <c r="BX29" s="22">
        <v>0</v>
      </c>
      <c r="BY29" s="22">
        <v>0</v>
      </c>
      <c r="BZ29" s="22">
        <f t="shared" si="38"/>
        <v>0</v>
      </c>
      <c r="CA29" s="22">
        <v>0</v>
      </c>
      <c r="CB29" s="22">
        <v>0</v>
      </c>
      <c r="CC29" s="22">
        <f t="shared" si="39"/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f t="shared" si="40"/>
        <v>0</v>
      </c>
      <c r="CJ29" s="22">
        <v>0</v>
      </c>
      <c r="CK29" s="22">
        <v>0</v>
      </c>
      <c r="CL29" s="22">
        <f t="shared" si="41"/>
        <v>0</v>
      </c>
      <c r="CM29" s="22">
        <v>0</v>
      </c>
      <c r="CN29" s="22">
        <v>4200</v>
      </c>
      <c r="CO29" s="22">
        <f t="shared" si="42"/>
        <v>875</v>
      </c>
      <c r="CP29" s="22">
        <v>40</v>
      </c>
      <c r="CQ29" s="22">
        <v>4200</v>
      </c>
      <c r="CR29" s="22">
        <v>300</v>
      </c>
      <c r="CS29" s="22">
        <v>40</v>
      </c>
      <c r="CT29" s="22">
        <v>0</v>
      </c>
      <c r="CU29" s="22">
        <f t="shared" si="43"/>
        <v>0</v>
      </c>
      <c r="CV29" s="22">
        <v>0</v>
      </c>
      <c r="CW29" s="22">
        <v>0</v>
      </c>
      <c r="CX29" s="22">
        <f t="shared" si="44"/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f t="shared" si="45"/>
        <v>0</v>
      </c>
      <c r="DE29" s="22">
        <v>0</v>
      </c>
      <c r="DF29" s="22">
        <v>0</v>
      </c>
      <c r="DG29" s="22">
        <f t="shared" si="22"/>
        <v>61301.600000000006</v>
      </c>
      <c r="DH29" s="22">
        <f t="shared" si="23"/>
        <v>14200.400000000001</v>
      </c>
      <c r="DI29" s="22">
        <f t="shared" si="24"/>
        <v>5918.1007000000009</v>
      </c>
      <c r="DJ29" s="22">
        <v>0</v>
      </c>
      <c r="DK29" s="22">
        <v>0</v>
      </c>
      <c r="DL29" s="22">
        <v>0</v>
      </c>
      <c r="DM29" s="22">
        <v>0</v>
      </c>
      <c r="DN29" s="22">
        <f t="shared" si="46"/>
        <v>0</v>
      </c>
      <c r="DO29" s="22">
        <v>0</v>
      </c>
      <c r="DP29" s="22">
        <v>0</v>
      </c>
      <c r="DQ29" s="22">
        <v>0</v>
      </c>
      <c r="DR29" s="22">
        <v>0</v>
      </c>
      <c r="DS29" s="22">
        <v>0</v>
      </c>
      <c r="DT29" s="22">
        <f t="shared" si="47"/>
        <v>0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2">
        <v>0</v>
      </c>
      <c r="EC29" s="22">
        <f t="shared" si="25"/>
        <v>0</v>
      </c>
      <c r="ED29" s="22">
        <f t="shared" si="25"/>
        <v>0</v>
      </c>
      <c r="EE29" s="22">
        <f t="shared" si="26"/>
        <v>0</v>
      </c>
      <c r="EH29" s="23"/>
      <c r="EJ29" s="23"/>
      <c r="EK29" s="23"/>
      <c r="EM29" s="23"/>
    </row>
    <row r="30" spans="1:143" s="24" customFormat="1" ht="22.5" customHeight="1" x14ac:dyDescent="0.2">
      <c r="A30" s="14">
        <v>21</v>
      </c>
      <c r="B30" s="31" t="s">
        <v>64</v>
      </c>
      <c r="C30" s="22">
        <v>1991.663</v>
      </c>
      <c r="D30" s="22">
        <v>5848.2165000000005</v>
      </c>
      <c r="E30" s="22">
        <f t="shared" si="27"/>
        <v>83217.399999999994</v>
      </c>
      <c r="F30" s="22">
        <f t="shared" si="28"/>
        <v>18910.216666666667</v>
      </c>
      <c r="G30" s="22">
        <f t="shared" si="0"/>
        <v>7643.8451999999997</v>
      </c>
      <c r="H30" s="22">
        <f t="shared" si="1"/>
        <v>40.421774825425054</v>
      </c>
      <c r="I30" s="22">
        <f t="shared" si="2"/>
        <v>9.1853929586841208</v>
      </c>
      <c r="J30" s="22">
        <f t="shared" si="3"/>
        <v>35077</v>
      </c>
      <c r="K30" s="22">
        <f t="shared" si="4"/>
        <v>6875.1166666666668</v>
      </c>
      <c r="L30" s="22">
        <f t="shared" si="5"/>
        <v>3632.1451999999999</v>
      </c>
      <c r="M30" s="22">
        <f t="shared" si="6"/>
        <v>52.830306394800573</v>
      </c>
      <c r="N30" s="22">
        <f t="shared" si="7"/>
        <v>10.354777204435955</v>
      </c>
      <c r="O30" s="22">
        <f t="shared" si="8"/>
        <v>11450</v>
      </c>
      <c r="P30" s="22">
        <f t="shared" si="9"/>
        <v>2387.5</v>
      </c>
      <c r="Q30" s="22">
        <f t="shared" si="10"/>
        <v>1982.3696</v>
      </c>
      <c r="R30" s="22">
        <f t="shared" si="11"/>
        <v>83.03118743455498</v>
      </c>
      <c r="S30" s="22">
        <f t="shared" si="12"/>
        <v>17.313271615720524</v>
      </c>
      <c r="T30" s="22">
        <v>1950</v>
      </c>
      <c r="U30" s="22">
        <f t="shared" si="48"/>
        <v>487.5</v>
      </c>
      <c r="V30" s="22">
        <v>701.12459999999999</v>
      </c>
      <c r="W30" s="22">
        <f t="shared" si="29"/>
        <v>143.82043076923077</v>
      </c>
      <c r="X30" s="22">
        <f t="shared" si="30"/>
        <v>35.955107692307692</v>
      </c>
      <c r="Y30" s="22">
        <v>3220</v>
      </c>
      <c r="Z30" s="22">
        <v>268.3</v>
      </c>
      <c r="AA30" s="22">
        <v>785.27560000000005</v>
      </c>
      <c r="AB30" s="22">
        <f t="shared" si="13"/>
        <v>292.68565039135297</v>
      </c>
      <c r="AC30" s="22">
        <f t="shared" si="14"/>
        <v>24.387440993788822</v>
      </c>
      <c r="AD30" s="22">
        <v>9500</v>
      </c>
      <c r="AE30" s="22">
        <f t="shared" si="31"/>
        <v>1899.9999999999998</v>
      </c>
      <c r="AF30" s="22">
        <v>1281.2449999999999</v>
      </c>
      <c r="AG30" s="22">
        <f t="shared" si="32"/>
        <v>67.433947368421059</v>
      </c>
      <c r="AH30" s="22">
        <f t="shared" si="33"/>
        <v>13.48678947368421</v>
      </c>
      <c r="AI30" s="22">
        <v>257</v>
      </c>
      <c r="AJ30" s="22">
        <v>21.4</v>
      </c>
      <c r="AK30" s="22">
        <v>43.8</v>
      </c>
      <c r="AL30" s="22">
        <f t="shared" si="15"/>
        <v>204.67289719626169</v>
      </c>
      <c r="AM30" s="22">
        <f t="shared" si="16"/>
        <v>17.04280155642023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48140.399999999994</v>
      </c>
      <c r="AZ30" s="22">
        <f t="shared" si="34"/>
        <v>12035.099999999999</v>
      </c>
      <c r="BA30" s="22">
        <v>4011.7</v>
      </c>
      <c r="BB30" s="22">
        <v>0</v>
      </c>
      <c r="BC30" s="22">
        <v>0</v>
      </c>
      <c r="BD30" s="22">
        <v>0</v>
      </c>
      <c r="BE30" s="22">
        <v>0</v>
      </c>
      <c r="BF30" s="22">
        <f t="shared" si="35"/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f t="shared" si="19"/>
        <v>3150</v>
      </c>
      <c r="BO30" s="22">
        <f t="shared" si="19"/>
        <v>656.25</v>
      </c>
      <c r="BP30" s="22">
        <f t="shared" si="36"/>
        <v>209.5</v>
      </c>
      <c r="BQ30" s="22">
        <f t="shared" si="20"/>
        <v>31.923809523809528</v>
      </c>
      <c r="BR30" s="22">
        <f t="shared" si="21"/>
        <v>6.6507936507936503</v>
      </c>
      <c r="BS30" s="22">
        <v>3150</v>
      </c>
      <c r="BT30" s="22">
        <f t="shared" si="49"/>
        <v>656.25</v>
      </c>
      <c r="BU30" s="22">
        <v>209.5</v>
      </c>
      <c r="BV30" s="22">
        <v>0</v>
      </c>
      <c r="BW30" s="22">
        <f t="shared" si="37"/>
        <v>0</v>
      </c>
      <c r="BX30" s="22">
        <v>0</v>
      </c>
      <c r="BY30" s="22">
        <v>0</v>
      </c>
      <c r="BZ30" s="22">
        <f t="shared" si="38"/>
        <v>0</v>
      </c>
      <c r="CA30" s="22">
        <v>0</v>
      </c>
      <c r="CB30" s="22">
        <v>0</v>
      </c>
      <c r="CC30" s="22">
        <f t="shared" si="39"/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f t="shared" si="40"/>
        <v>0</v>
      </c>
      <c r="CJ30" s="22">
        <v>0</v>
      </c>
      <c r="CK30" s="22">
        <v>0</v>
      </c>
      <c r="CL30" s="22">
        <f t="shared" si="41"/>
        <v>0</v>
      </c>
      <c r="CM30" s="22">
        <v>0</v>
      </c>
      <c r="CN30" s="22">
        <v>17000</v>
      </c>
      <c r="CO30" s="22">
        <f t="shared" si="42"/>
        <v>3541.666666666667</v>
      </c>
      <c r="CP30" s="22">
        <v>611.20000000000005</v>
      </c>
      <c r="CQ30" s="22">
        <v>2500</v>
      </c>
      <c r="CR30" s="22">
        <v>100</v>
      </c>
      <c r="CS30" s="22">
        <v>205.8</v>
      </c>
      <c r="CT30" s="22">
        <v>0</v>
      </c>
      <c r="CU30" s="22">
        <f t="shared" si="43"/>
        <v>0</v>
      </c>
      <c r="CV30" s="22">
        <v>0</v>
      </c>
      <c r="CW30" s="22">
        <v>0</v>
      </c>
      <c r="CX30" s="22">
        <f t="shared" si="44"/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f t="shared" si="45"/>
        <v>0</v>
      </c>
      <c r="DE30" s="22">
        <v>0</v>
      </c>
      <c r="DF30" s="22">
        <v>0</v>
      </c>
      <c r="DG30" s="22">
        <f t="shared" si="22"/>
        <v>83217.399999999994</v>
      </c>
      <c r="DH30" s="22">
        <f t="shared" si="23"/>
        <v>18910.216666666667</v>
      </c>
      <c r="DI30" s="22">
        <f t="shared" si="24"/>
        <v>7643.8451999999997</v>
      </c>
      <c r="DJ30" s="22">
        <v>0</v>
      </c>
      <c r="DK30" s="22">
        <v>0</v>
      </c>
      <c r="DL30" s="22">
        <v>0</v>
      </c>
      <c r="DM30" s="22">
        <v>0</v>
      </c>
      <c r="DN30" s="22">
        <f t="shared" si="46"/>
        <v>0</v>
      </c>
      <c r="DO30" s="22">
        <v>0</v>
      </c>
      <c r="DP30" s="22">
        <v>0</v>
      </c>
      <c r="DQ30" s="22">
        <v>0</v>
      </c>
      <c r="DR30" s="22">
        <v>0</v>
      </c>
      <c r="DS30" s="22">
        <v>0</v>
      </c>
      <c r="DT30" s="22">
        <f t="shared" si="47"/>
        <v>0</v>
      </c>
      <c r="DU30" s="22">
        <v>0</v>
      </c>
      <c r="DV30" s="22">
        <v>0</v>
      </c>
      <c r="DW30" s="22">
        <v>0</v>
      </c>
      <c r="DX30" s="22">
        <v>0</v>
      </c>
      <c r="DY30" s="22">
        <v>0</v>
      </c>
      <c r="DZ30" s="22">
        <v>0</v>
      </c>
      <c r="EA30" s="22">
        <v>0</v>
      </c>
      <c r="EB30" s="22">
        <v>0</v>
      </c>
      <c r="EC30" s="22">
        <f t="shared" si="25"/>
        <v>0</v>
      </c>
      <c r="ED30" s="22">
        <f t="shared" si="25"/>
        <v>0</v>
      </c>
      <c r="EE30" s="22">
        <f t="shared" si="26"/>
        <v>0</v>
      </c>
      <c r="EH30" s="23"/>
      <c r="EJ30" s="23"/>
      <c r="EK30" s="23"/>
      <c r="EM30" s="23"/>
    </row>
    <row r="31" spans="1:143" s="24" customFormat="1" ht="22.5" customHeight="1" x14ac:dyDescent="0.2">
      <c r="A31" s="14">
        <v>22</v>
      </c>
      <c r="B31" s="31" t="s">
        <v>65</v>
      </c>
      <c r="C31" s="22">
        <v>19.050999999999998</v>
      </c>
      <c r="D31" s="22">
        <v>1604.1965</v>
      </c>
      <c r="E31" s="22">
        <f t="shared" si="27"/>
        <v>21892.1</v>
      </c>
      <c r="F31" s="22">
        <f t="shared" si="28"/>
        <v>5161.6083333333327</v>
      </c>
      <c r="G31" s="22">
        <f t="shared" si="0"/>
        <v>1578.4087</v>
      </c>
      <c r="H31" s="22">
        <f t="shared" si="1"/>
        <v>30.579784401825659</v>
      </c>
      <c r="I31" s="22">
        <f t="shared" si="2"/>
        <v>7.2099465103850253</v>
      </c>
      <c r="J31" s="22">
        <f t="shared" si="3"/>
        <v>7272.5</v>
      </c>
      <c r="K31" s="22">
        <f t="shared" si="4"/>
        <v>1506.7083333333333</v>
      </c>
      <c r="L31" s="22">
        <f t="shared" si="5"/>
        <v>360.10870000000006</v>
      </c>
      <c r="M31" s="22">
        <f t="shared" si="6"/>
        <v>23.900358950250276</v>
      </c>
      <c r="N31" s="22">
        <f t="shared" si="7"/>
        <v>4.9516493640426269</v>
      </c>
      <c r="O31" s="22">
        <f t="shared" si="8"/>
        <v>3354.9</v>
      </c>
      <c r="P31" s="22">
        <f t="shared" si="9"/>
        <v>693.5</v>
      </c>
      <c r="Q31" s="22">
        <f t="shared" si="10"/>
        <v>203.15870000000001</v>
      </c>
      <c r="R31" s="22">
        <f t="shared" si="11"/>
        <v>29.294693583273251</v>
      </c>
      <c r="S31" s="22">
        <f t="shared" si="12"/>
        <v>6.0555813884169423</v>
      </c>
      <c r="T31" s="22">
        <v>450.4</v>
      </c>
      <c r="U31" s="22">
        <f t="shared" si="48"/>
        <v>112.6</v>
      </c>
      <c r="V31" s="22">
        <v>0.15870000000000001</v>
      </c>
      <c r="W31" s="22">
        <f t="shared" si="29"/>
        <v>0.14094138543516874</v>
      </c>
      <c r="X31" s="28">
        <f t="shared" si="30"/>
        <v>3.5235346358792184E-2</v>
      </c>
      <c r="Y31" s="22">
        <v>1266.9000000000001</v>
      </c>
      <c r="Z31" s="22">
        <v>216</v>
      </c>
      <c r="AA31" s="22">
        <v>0</v>
      </c>
      <c r="AB31" s="22">
        <f t="shared" si="13"/>
        <v>0</v>
      </c>
      <c r="AC31" s="22">
        <f t="shared" si="14"/>
        <v>0</v>
      </c>
      <c r="AD31" s="22">
        <v>2904.5</v>
      </c>
      <c r="AE31" s="22">
        <f t="shared" si="31"/>
        <v>580.9</v>
      </c>
      <c r="AF31" s="22">
        <v>203</v>
      </c>
      <c r="AG31" s="22">
        <f t="shared" si="32"/>
        <v>34.945773799276985</v>
      </c>
      <c r="AH31" s="22">
        <f t="shared" si="33"/>
        <v>6.9891547598553965</v>
      </c>
      <c r="AI31" s="22">
        <v>523</v>
      </c>
      <c r="AJ31" s="22">
        <v>130</v>
      </c>
      <c r="AK31" s="22">
        <v>131.65</v>
      </c>
      <c r="AL31" s="22">
        <f t="shared" si="15"/>
        <v>101.26923076923077</v>
      </c>
      <c r="AM31" s="22">
        <f t="shared" si="16"/>
        <v>25.172084130019122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14619.599999999999</v>
      </c>
      <c r="AZ31" s="22">
        <f t="shared" si="34"/>
        <v>3654.8999999999996</v>
      </c>
      <c r="BA31" s="22">
        <v>1218.3</v>
      </c>
      <c r="BB31" s="22">
        <v>0</v>
      </c>
      <c r="BC31" s="22">
        <v>0</v>
      </c>
      <c r="BD31" s="22">
        <v>0</v>
      </c>
      <c r="BE31" s="22">
        <v>0</v>
      </c>
      <c r="BF31" s="22">
        <f t="shared" si="35"/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f t="shared" si="19"/>
        <v>573.9</v>
      </c>
      <c r="BO31" s="22">
        <f t="shared" si="19"/>
        <v>143.5</v>
      </c>
      <c r="BP31" s="22">
        <f t="shared" si="36"/>
        <v>0</v>
      </c>
      <c r="BQ31" s="22">
        <f t="shared" si="20"/>
        <v>0</v>
      </c>
      <c r="BR31" s="22">
        <f t="shared" si="21"/>
        <v>0</v>
      </c>
      <c r="BS31" s="22">
        <v>573.9</v>
      </c>
      <c r="BT31" s="22">
        <v>143.5</v>
      </c>
      <c r="BU31" s="22">
        <v>0</v>
      </c>
      <c r="BV31" s="22">
        <v>0</v>
      </c>
      <c r="BW31" s="22">
        <f t="shared" si="37"/>
        <v>0</v>
      </c>
      <c r="BX31" s="22">
        <v>0</v>
      </c>
      <c r="BY31" s="22">
        <v>0</v>
      </c>
      <c r="BZ31" s="22">
        <f t="shared" si="38"/>
        <v>0</v>
      </c>
      <c r="CA31" s="22">
        <v>0</v>
      </c>
      <c r="CB31" s="22">
        <v>0</v>
      </c>
      <c r="CC31" s="22">
        <f t="shared" si="39"/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f t="shared" si="40"/>
        <v>0</v>
      </c>
      <c r="CJ31" s="22">
        <v>0</v>
      </c>
      <c r="CK31" s="22">
        <v>0</v>
      </c>
      <c r="CL31" s="22">
        <f t="shared" si="41"/>
        <v>0</v>
      </c>
      <c r="CM31" s="22">
        <v>0</v>
      </c>
      <c r="CN31" s="22">
        <v>1553.8</v>
      </c>
      <c r="CO31" s="22">
        <f t="shared" si="42"/>
        <v>323.70833333333331</v>
      </c>
      <c r="CP31" s="22">
        <v>25.3</v>
      </c>
      <c r="CQ31" s="22">
        <v>1523.8</v>
      </c>
      <c r="CR31" s="22">
        <v>368</v>
      </c>
      <c r="CS31" s="22">
        <v>25.3</v>
      </c>
      <c r="CT31" s="22">
        <v>0</v>
      </c>
      <c r="CU31" s="22">
        <f t="shared" si="43"/>
        <v>0</v>
      </c>
      <c r="CV31" s="22">
        <v>0</v>
      </c>
      <c r="CW31" s="22">
        <v>0</v>
      </c>
      <c r="CX31" s="22">
        <f t="shared" si="44"/>
        <v>0</v>
      </c>
      <c r="CY31" s="22">
        <v>0</v>
      </c>
      <c r="CZ31" s="22">
        <v>0</v>
      </c>
      <c r="DA31" s="22">
        <v>0</v>
      </c>
      <c r="DB31" s="22">
        <v>0</v>
      </c>
      <c r="DC31" s="22">
        <v>0</v>
      </c>
      <c r="DD31" s="22">
        <f t="shared" si="45"/>
        <v>0</v>
      </c>
      <c r="DE31" s="22">
        <v>0</v>
      </c>
      <c r="DF31" s="22">
        <v>0</v>
      </c>
      <c r="DG31" s="22">
        <f t="shared" si="22"/>
        <v>21892.1</v>
      </c>
      <c r="DH31" s="22">
        <f t="shared" si="23"/>
        <v>5161.6083333333327</v>
      </c>
      <c r="DI31" s="22">
        <f t="shared" si="24"/>
        <v>1578.4087</v>
      </c>
      <c r="DJ31" s="22">
        <v>0</v>
      </c>
      <c r="DK31" s="22">
        <v>0</v>
      </c>
      <c r="DL31" s="22">
        <v>0</v>
      </c>
      <c r="DM31" s="22">
        <v>0</v>
      </c>
      <c r="DN31" s="22">
        <f t="shared" si="46"/>
        <v>0</v>
      </c>
      <c r="DO31" s="22">
        <v>0</v>
      </c>
      <c r="DP31" s="22">
        <v>0</v>
      </c>
      <c r="DQ31" s="22">
        <v>0</v>
      </c>
      <c r="DR31" s="22">
        <v>0</v>
      </c>
      <c r="DS31" s="22">
        <v>0</v>
      </c>
      <c r="DT31" s="22">
        <f t="shared" si="47"/>
        <v>0</v>
      </c>
      <c r="DU31" s="22">
        <v>0</v>
      </c>
      <c r="DV31" s="22">
        <v>0</v>
      </c>
      <c r="DW31" s="22">
        <v>0</v>
      </c>
      <c r="DX31" s="22">
        <v>0</v>
      </c>
      <c r="DY31" s="22">
        <v>0</v>
      </c>
      <c r="DZ31" s="22">
        <v>0</v>
      </c>
      <c r="EA31" s="22">
        <v>0</v>
      </c>
      <c r="EB31" s="22">
        <v>0</v>
      </c>
      <c r="EC31" s="22">
        <f t="shared" si="25"/>
        <v>0</v>
      </c>
      <c r="ED31" s="22">
        <f t="shared" si="25"/>
        <v>0</v>
      </c>
      <c r="EE31" s="22">
        <f t="shared" si="26"/>
        <v>0</v>
      </c>
      <c r="EH31" s="23"/>
      <c r="EJ31" s="23"/>
      <c r="EK31" s="23"/>
      <c r="EM31" s="23"/>
    </row>
    <row r="32" spans="1:143" s="24" customFormat="1" ht="22.5" customHeight="1" x14ac:dyDescent="0.2">
      <c r="A32" s="14">
        <v>23</v>
      </c>
      <c r="B32" s="31" t="s">
        <v>66</v>
      </c>
      <c r="C32" s="22">
        <v>1141.1648</v>
      </c>
      <c r="D32" s="22">
        <v>1221.6405999999999</v>
      </c>
      <c r="E32" s="22">
        <f t="shared" si="27"/>
        <v>14659.2</v>
      </c>
      <c r="F32" s="22">
        <f t="shared" si="28"/>
        <v>3179.8</v>
      </c>
      <c r="G32" s="22">
        <f t="shared" si="0"/>
        <v>1494.2167000000002</v>
      </c>
      <c r="H32" s="22">
        <f t="shared" si="1"/>
        <v>46.990901943518466</v>
      </c>
      <c r="I32" s="22">
        <f t="shared" si="2"/>
        <v>10.193030315433312</v>
      </c>
      <c r="J32" s="22">
        <f t="shared" si="3"/>
        <v>4428</v>
      </c>
      <c r="K32" s="22">
        <f t="shared" si="4"/>
        <v>622</v>
      </c>
      <c r="L32" s="22">
        <f t="shared" si="5"/>
        <v>641.61670000000004</v>
      </c>
      <c r="M32" s="22">
        <f t="shared" si="6"/>
        <v>103.15381028938909</v>
      </c>
      <c r="N32" s="22">
        <f t="shared" si="7"/>
        <v>14.489988708220416</v>
      </c>
      <c r="O32" s="22">
        <f t="shared" si="8"/>
        <v>1650</v>
      </c>
      <c r="P32" s="22">
        <f t="shared" si="9"/>
        <v>200.5</v>
      </c>
      <c r="Q32" s="22">
        <f t="shared" si="10"/>
        <v>252.04169999999999</v>
      </c>
      <c r="R32" s="22">
        <f t="shared" si="11"/>
        <v>125.70658354114713</v>
      </c>
      <c r="S32" s="22">
        <f t="shared" si="12"/>
        <v>15.275254545454544</v>
      </c>
      <c r="T32" s="22">
        <v>50</v>
      </c>
      <c r="U32" s="22">
        <f t="shared" si="48"/>
        <v>12.5</v>
      </c>
      <c r="V32" s="22">
        <v>5.1317000000000004</v>
      </c>
      <c r="W32" s="22">
        <f t="shared" si="29"/>
        <v>41.053600000000003</v>
      </c>
      <c r="X32" s="22">
        <f t="shared" si="30"/>
        <v>10.263400000000001</v>
      </c>
      <c r="Y32" s="22">
        <v>1500</v>
      </c>
      <c r="Z32" s="22">
        <v>150</v>
      </c>
      <c r="AA32" s="22">
        <v>277.625</v>
      </c>
      <c r="AB32" s="22">
        <f t="shared" si="13"/>
        <v>185.08333333333334</v>
      </c>
      <c r="AC32" s="22">
        <f t="shared" si="14"/>
        <v>18.508333333333333</v>
      </c>
      <c r="AD32" s="22">
        <v>1600</v>
      </c>
      <c r="AE32" s="22">
        <v>188</v>
      </c>
      <c r="AF32" s="22">
        <v>246.91</v>
      </c>
      <c r="AG32" s="22">
        <f t="shared" si="32"/>
        <v>131.33510638297872</v>
      </c>
      <c r="AH32" s="22">
        <f t="shared" si="33"/>
        <v>15.431875</v>
      </c>
      <c r="AI32" s="22">
        <v>28</v>
      </c>
      <c r="AJ32" s="22">
        <v>9</v>
      </c>
      <c r="AK32" s="22">
        <v>10</v>
      </c>
      <c r="AL32" s="22">
        <f t="shared" si="15"/>
        <v>111.11111111111111</v>
      </c>
      <c r="AM32" s="22">
        <f t="shared" si="16"/>
        <v>35.714285714285715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10231.200000000001</v>
      </c>
      <c r="AZ32" s="22">
        <f t="shared" si="34"/>
        <v>2557.8000000000002</v>
      </c>
      <c r="BA32" s="22">
        <v>852.6</v>
      </c>
      <c r="BB32" s="22">
        <v>0</v>
      </c>
      <c r="BC32" s="22">
        <v>0</v>
      </c>
      <c r="BD32" s="22">
        <v>0</v>
      </c>
      <c r="BE32" s="22">
        <v>0</v>
      </c>
      <c r="BF32" s="22">
        <f t="shared" si="35"/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f t="shared" si="19"/>
        <v>350</v>
      </c>
      <c r="BO32" s="22">
        <f t="shared" si="19"/>
        <v>75</v>
      </c>
      <c r="BP32" s="22">
        <f t="shared" si="36"/>
        <v>25</v>
      </c>
      <c r="BQ32" s="22">
        <f t="shared" si="20"/>
        <v>33.333333333333329</v>
      </c>
      <c r="BR32" s="22">
        <f t="shared" si="21"/>
        <v>7.1428571428571423</v>
      </c>
      <c r="BS32" s="22">
        <v>350</v>
      </c>
      <c r="BT32" s="22">
        <v>75</v>
      </c>
      <c r="BU32" s="22">
        <v>25</v>
      </c>
      <c r="BV32" s="22">
        <v>0</v>
      </c>
      <c r="BW32" s="22">
        <f t="shared" si="37"/>
        <v>0</v>
      </c>
      <c r="BX32" s="22">
        <v>0</v>
      </c>
      <c r="BY32" s="22">
        <v>0</v>
      </c>
      <c r="BZ32" s="22">
        <f t="shared" si="38"/>
        <v>0</v>
      </c>
      <c r="CA32" s="22">
        <v>0</v>
      </c>
      <c r="CB32" s="22">
        <v>0</v>
      </c>
      <c r="CC32" s="22">
        <f t="shared" si="39"/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f t="shared" si="40"/>
        <v>0</v>
      </c>
      <c r="CJ32" s="22">
        <v>0</v>
      </c>
      <c r="CK32" s="22">
        <v>0</v>
      </c>
      <c r="CL32" s="22">
        <f t="shared" si="41"/>
        <v>0</v>
      </c>
      <c r="CM32" s="22">
        <v>0</v>
      </c>
      <c r="CN32" s="22">
        <v>500</v>
      </c>
      <c r="CO32" s="22">
        <f t="shared" si="42"/>
        <v>104.16666666666666</v>
      </c>
      <c r="CP32" s="22">
        <v>76.95</v>
      </c>
      <c r="CQ32" s="22">
        <v>500</v>
      </c>
      <c r="CR32" s="22">
        <v>50</v>
      </c>
      <c r="CS32" s="22">
        <v>76.95</v>
      </c>
      <c r="CT32" s="22">
        <v>400</v>
      </c>
      <c r="CU32" s="22">
        <f t="shared" si="43"/>
        <v>83.333333333333343</v>
      </c>
      <c r="CV32" s="22">
        <v>0</v>
      </c>
      <c r="CW32" s="22">
        <v>0</v>
      </c>
      <c r="CX32" s="22">
        <f t="shared" si="44"/>
        <v>0</v>
      </c>
      <c r="CY32" s="22">
        <v>0</v>
      </c>
      <c r="CZ32" s="22">
        <v>0</v>
      </c>
      <c r="DA32" s="22">
        <v>0</v>
      </c>
      <c r="DB32" s="22">
        <v>0</v>
      </c>
      <c r="DC32" s="22">
        <v>0</v>
      </c>
      <c r="DD32" s="22">
        <f t="shared" si="45"/>
        <v>0</v>
      </c>
      <c r="DE32" s="22">
        <v>0</v>
      </c>
      <c r="DF32" s="22">
        <v>0</v>
      </c>
      <c r="DG32" s="22">
        <f t="shared" si="22"/>
        <v>14659.2</v>
      </c>
      <c r="DH32" s="22">
        <f t="shared" si="23"/>
        <v>3179.8</v>
      </c>
      <c r="DI32" s="22">
        <f t="shared" si="24"/>
        <v>1494.2167000000002</v>
      </c>
      <c r="DJ32" s="22">
        <v>0</v>
      </c>
      <c r="DK32" s="22">
        <v>0</v>
      </c>
      <c r="DL32" s="22">
        <v>0</v>
      </c>
      <c r="DM32" s="22">
        <v>0</v>
      </c>
      <c r="DN32" s="22">
        <f t="shared" si="46"/>
        <v>0</v>
      </c>
      <c r="DO32" s="22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f t="shared" si="47"/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2">
        <v>0</v>
      </c>
      <c r="EC32" s="22">
        <f t="shared" si="25"/>
        <v>0</v>
      </c>
      <c r="ED32" s="22">
        <f t="shared" si="25"/>
        <v>0</v>
      </c>
      <c r="EE32" s="22">
        <f t="shared" si="26"/>
        <v>0</v>
      </c>
      <c r="EH32" s="23"/>
      <c r="EJ32" s="23"/>
      <c r="EK32" s="23"/>
      <c r="EM32" s="23"/>
    </row>
    <row r="33" spans="1:143" s="24" customFormat="1" ht="22.5" customHeight="1" x14ac:dyDescent="0.2">
      <c r="A33" s="14">
        <v>24</v>
      </c>
      <c r="B33" s="31" t="s">
        <v>67</v>
      </c>
      <c r="C33" s="22">
        <v>17683.5906</v>
      </c>
      <c r="D33" s="22">
        <v>5212.9030000000002</v>
      </c>
      <c r="E33" s="22">
        <f t="shared" si="27"/>
        <v>56686.8</v>
      </c>
      <c r="F33" s="22">
        <f t="shared" si="28"/>
        <v>13080.7</v>
      </c>
      <c r="G33" s="22">
        <f t="shared" si="0"/>
        <v>4963.1612999999998</v>
      </c>
      <c r="H33" s="22">
        <f t="shared" si="1"/>
        <v>37.942627688120659</v>
      </c>
      <c r="I33" s="22">
        <f t="shared" si="2"/>
        <v>8.7554091957916125</v>
      </c>
      <c r="J33" s="22">
        <f t="shared" si="3"/>
        <v>21084</v>
      </c>
      <c r="K33" s="22">
        <f t="shared" si="4"/>
        <v>4179.9999999999991</v>
      </c>
      <c r="L33" s="22">
        <f t="shared" si="5"/>
        <v>1996.2612999999999</v>
      </c>
      <c r="M33" s="22">
        <f t="shared" si="6"/>
        <v>47.757447368421062</v>
      </c>
      <c r="N33" s="22">
        <f t="shared" si="7"/>
        <v>9.4681336558527782</v>
      </c>
      <c r="O33" s="22">
        <f t="shared" si="8"/>
        <v>8650</v>
      </c>
      <c r="P33" s="22">
        <f t="shared" si="9"/>
        <v>2100</v>
      </c>
      <c r="Q33" s="22">
        <f t="shared" si="10"/>
        <v>1471.3393000000001</v>
      </c>
      <c r="R33" s="22">
        <f t="shared" si="11"/>
        <v>70.06377619047619</v>
      </c>
      <c r="S33" s="22">
        <f t="shared" si="12"/>
        <v>17.009702890173411</v>
      </c>
      <c r="T33" s="22">
        <v>2250</v>
      </c>
      <c r="U33" s="22">
        <f t="shared" si="48"/>
        <v>562.5</v>
      </c>
      <c r="V33" s="22">
        <v>152.63929999999999</v>
      </c>
      <c r="W33" s="22">
        <f t="shared" si="29"/>
        <v>27.135875555555554</v>
      </c>
      <c r="X33" s="22">
        <f t="shared" si="30"/>
        <v>6.7839688888888885</v>
      </c>
      <c r="Y33" s="22">
        <v>6180</v>
      </c>
      <c r="Z33" s="22">
        <v>700</v>
      </c>
      <c r="AA33" s="22">
        <v>214.80500000000001</v>
      </c>
      <c r="AB33" s="22">
        <f t="shared" si="13"/>
        <v>30.686428571428571</v>
      </c>
      <c r="AC33" s="22">
        <f t="shared" si="14"/>
        <v>3.4758090614886732</v>
      </c>
      <c r="AD33" s="22">
        <v>6400</v>
      </c>
      <c r="AE33" s="22">
        <v>1537.5</v>
      </c>
      <c r="AF33" s="22">
        <v>1318.7</v>
      </c>
      <c r="AG33" s="22">
        <f t="shared" si="32"/>
        <v>85.769105691056907</v>
      </c>
      <c r="AH33" s="22">
        <f t="shared" si="33"/>
        <v>20.604687500000001</v>
      </c>
      <c r="AI33" s="22">
        <v>500</v>
      </c>
      <c r="AJ33" s="22">
        <v>80</v>
      </c>
      <c r="AK33" s="22">
        <v>0</v>
      </c>
      <c r="AL33" s="22">
        <f t="shared" si="15"/>
        <v>0</v>
      </c>
      <c r="AM33" s="22">
        <f t="shared" si="16"/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35602.800000000003</v>
      </c>
      <c r="AZ33" s="22">
        <f t="shared" si="34"/>
        <v>8900.7000000000007</v>
      </c>
      <c r="BA33" s="22">
        <v>2966.9</v>
      </c>
      <c r="BB33" s="22">
        <v>0</v>
      </c>
      <c r="BC33" s="22">
        <v>0</v>
      </c>
      <c r="BD33" s="22">
        <v>0</v>
      </c>
      <c r="BE33" s="22">
        <v>0</v>
      </c>
      <c r="BF33" s="22">
        <f t="shared" si="35"/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f t="shared" si="19"/>
        <v>3354</v>
      </c>
      <c r="BO33" s="22">
        <f t="shared" si="19"/>
        <v>800</v>
      </c>
      <c r="BP33" s="22">
        <f t="shared" si="36"/>
        <v>0</v>
      </c>
      <c r="BQ33" s="22">
        <f t="shared" si="20"/>
        <v>0</v>
      </c>
      <c r="BR33" s="22">
        <f t="shared" si="21"/>
        <v>0</v>
      </c>
      <c r="BS33" s="22">
        <v>3354</v>
      </c>
      <c r="BT33" s="22">
        <v>800</v>
      </c>
      <c r="BU33" s="22">
        <v>0</v>
      </c>
      <c r="BV33" s="22">
        <v>0</v>
      </c>
      <c r="BW33" s="22">
        <f t="shared" si="37"/>
        <v>0</v>
      </c>
      <c r="BX33" s="22">
        <v>0</v>
      </c>
      <c r="BY33" s="22">
        <v>0</v>
      </c>
      <c r="BZ33" s="22">
        <f t="shared" si="38"/>
        <v>0</v>
      </c>
      <c r="CA33" s="22">
        <v>0</v>
      </c>
      <c r="CB33" s="22">
        <v>0</v>
      </c>
      <c r="CC33" s="22">
        <f t="shared" si="39"/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f t="shared" si="40"/>
        <v>0</v>
      </c>
      <c r="CJ33" s="22">
        <v>0</v>
      </c>
      <c r="CK33" s="22">
        <v>0</v>
      </c>
      <c r="CL33" s="22">
        <f t="shared" si="41"/>
        <v>0</v>
      </c>
      <c r="CM33" s="22">
        <v>0</v>
      </c>
      <c r="CN33" s="22">
        <v>1700</v>
      </c>
      <c r="CO33" s="22">
        <f t="shared" si="42"/>
        <v>354.16666666666663</v>
      </c>
      <c r="CP33" s="22">
        <v>89.05</v>
      </c>
      <c r="CQ33" s="22">
        <v>1700</v>
      </c>
      <c r="CR33" s="22">
        <v>300</v>
      </c>
      <c r="CS33" s="22">
        <v>89.05</v>
      </c>
      <c r="CT33" s="22">
        <v>600</v>
      </c>
      <c r="CU33" s="22">
        <f t="shared" si="43"/>
        <v>125</v>
      </c>
      <c r="CV33" s="22">
        <v>215.06700000000001</v>
      </c>
      <c r="CW33" s="22">
        <v>0</v>
      </c>
      <c r="CX33" s="22">
        <f t="shared" si="44"/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100</v>
      </c>
      <c r="DD33" s="22">
        <f t="shared" si="45"/>
        <v>20.833333333333336</v>
      </c>
      <c r="DE33" s="22">
        <v>6</v>
      </c>
      <c r="DF33" s="22">
        <v>0</v>
      </c>
      <c r="DG33" s="22">
        <f t="shared" si="22"/>
        <v>56686.8</v>
      </c>
      <c r="DH33" s="22">
        <f t="shared" si="23"/>
        <v>13080.7</v>
      </c>
      <c r="DI33" s="22">
        <f t="shared" si="24"/>
        <v>4963.1612999999998</v>
      </c>
      <c r="DJ33" s="22">
        <v>0</v>
      </c>
      <c r="DK33" s="22">
        <v>0</v>
      </c>
      <c r="DL33" s="22">
        <v>0</v>
      </c>
      <c r="DM33" s="22">
        <v>0</v>
      </c>
      <c r="DN33" s="22">
        <f t="shared" si="46"/>
        <v>0</v>
      </c>
      <c r="DO33" s="22">
        <v>0</v>
      </c>
      <c r="DP33" s="22">
        <v>0</v>
      </c>
      <c r="DQ33" s="22">
        <v>0</v>
      </c>
      <c r="DR33" s="22">
        <v>0</v>
      </c>
      <c r="DS33" s="22">
        <v>0</v>
      </c>
      <c r="DT33" s="22">
        <f t="shared" si="47"/>
        <v>0</v>
      </c>
      <c r="DU33" s="22">
        <v>0</v>
      </c>
      <c r="DV33" s="22">
        <v>0</v>
      </c>
      <c r="DW33" s="22">
        <v>0</v>
      </c>
      <c r="DX33" s="22">
        <v>0</v>
      </c>
      <c r="DY33" s="22">
        <v>0</v>
      </c>
      <c r="DZ33" s="22">
        <v>0</v>
      </c>
      <c r="EA33" s="22">
        <v>0</v>
      </c>
      <c r="EB33" s="22">
        <v>0</v>
      </c>
      <c r="EC33" s="22">
        <f t="shared" si="25"/>
        <v>0</v>
      </c>
      <c r="ED33" s="22">
        <f t="shared" si="25"/>
        <v>0</v>
      </c>
      <c r="EE33" s="22">
        <f t="shared" si="26"/>
        <v>0</v>
      </c>
      <c r="EH33" s="23"/>
      <c r="EJ33" s="23"/>
      <c r="EK33" s="23"/>
      <c r="EM33" s="23"/>
    </row>
    <row r="34" spans="1:143" s="24" customFormat="1" ht="22.5" customHeight="1" x14ac:dyDescent="0.2">
      <c r="A34" s="14">
        <v>25</v>
      </c>
      <c r="B34" s="31" t="s">
        <v>68</v>
      </c>
      <c r="C34" s="22">
        <v>3483.0155</v>
      </c>
      <c r="D34" s="22">
        <v>2527.8856999999998</v>
      </c>
      <c r="E34" s="22">
        <f t="shared" si="27"/>
        <v>28800.400000000001</v>
      </c>
      <c r="F34" s="22">
        <f t="shared" si="28"/>
        <v>7159.1500000000005</v>
      </c>
      <c r="G34" s="22">
        <f t="shared" si="0"/>
        <v>3064.2897000000003</v>
      </c>
      <c r="H34" s="22">
        <f t="shared" si="1"/>
        <v>42.802423472060234</v>
      </c>
      <c r="I34" s="22">
        <f t="shared" si="2"/>
        <v>10.639747017402538</v>
      </c>
      <c r="J34" s="22">
        <f t="shared" si="3"/>
        <v>5494</v>
      </c>
      <c r="K34" s="22">
        <f t="shared" si="4"/>
        <v>1332.55</v>
      </c>
      <c r="L34" s="22">
        <f t="shared" si="5"/>
        <v>1122.0897</v>
      </c>
      <c r="M34" s="22">
        <f t="shared" si="6"/>
        <v>84.206198641702002</v>
      </c>
      <c r="N34" s="22">
        <f t="shared" si="7"/>
        <v>20.423911539861667</v>
      </c>
      <c r="O34" s="22">
        <f t="shared" si="8"/>
        <v>3754</v>
      </c>
      <c r="P34" s="22">
        <f t="shared" si="9"/>
        <v>937.05</v>
      </c>
      <c r="Q34" s="22">
        <f t="shared" si="10"/>
        <v>990.08969999999999</v>
      </c>
      <c r="R34" s="22">
        <f t="shared" si="11"/>
        <v>105.66028493676964</v>
      </c>
      <c r="S34" s="22">
        <f t="shared" si="12"/>
        <v>26.374259456579647</v>
      </c>
      <c r="T34" s="22">
        <v>75</v>
      </c>
      <c r="U34" s="22">
        <f t="shared" si="48"/>
        <v>18.75</v>
      </c>
      <c r="V34" s="22">
        <v>8.9700000000000002E-2</v>
      </c>
      <c r="W34" s="22">
        <f t="shared" si="29"/>
        <v>0.47839999999999999</v>
      </c>
      <c r="X34" s="22">
        <f t="shared" si="30"/>
        <v>0.1196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3679</v>
      </c>
      <c r="AE34" s="22">
        <v>918.3</v>
      </c>
      <c r="AF34" s="22">
        <v>990</v>
      </c>
      <c r="AG34" s="22">
        <f t="shared" si="32"/>
        <v>107.8079059131003</v>
      </c>
      <c r="AH34" s="22">
        <f t="shared" si="33"/>
        <v>26.909486273443871</v>
      </c>
      <c r="AI34" s="22">
        <v>140</v>
      </c>
      <c r="AJ34" s="22">
        <v>34</v>
      </c>
      <c r="AK34" s="22">
        <v>5</v>
      </c>
      <c r="AL34" s="22">
        <f t="shared" si="15"/>
        <v>14.705882352941178</v>
      </c>
      <c r="AM34" s="22">
        <f t="shared" si="16"/>
        <v>3.5714285714285712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23306.400000000001</v>
      </c>
      <c r="AZ34" s="22">
        <f t="shared" si="34"/>
        <v>5826.6</v>
      </c>
      <c r="BA34" s="22">
        <v>1942.2</v>
      </c>
      <c r="BB34" s="22">
        <v>0</v>
      </c>
      <c r="BC34" s="22">
        <v>0</v>
      </c>
      <c r="BD34" s="22">
        <v>0</v>
      </c>
      <c r="BE34" s="22">
        <v>0</v>
      </c>
      <c r="BF34" s="22">
        <f t="shared" si="35"/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f t="shared" si="19"/>
        <v>700</v>
      </c>
      <c r="BO34" s="22">
        <f t="shared" si="19"/>
        <v>174</v>
      </c>
      <c r="BP34" s="22">
        <f t="shared" si="36"/>
        <v>127</v>
      </c>
      <c r="BQ34" s="22">
        <f t="shared" si="20"/>
        <v>72.988505747126439</v>
      </c>
      <c r="BR34" s="22">
        <f t="shared" si="21"/>
        <v>18.142857142857142</v>
      </c>
      <c r="BS34" s="22">
        <v>700</v>
      </c>
      <c r="BT34" s="22">
        <v>174</v>
      </c>
      <c r="BU34" s="22">
        <v>127</v>
      </c>
      <c r="BV34" s="22">
        <v>0</v>
      </c>
      <c r="BW34" s="22">
        <f t="shared" si="37"/>
        <v>0</v>
      </c>
      <c r="BX34" s="22">
        <v>0</v>
      </c>
      <c r="BY34" s="22">
        <v>0</v>
      </c>
      <c r="BZ34" s="22">
        <f t="shared" si="38"/>
        <v>0</v>
      </c>
      <c r="CA34" s="22">
        <v>0</v>
      </c>
      <c r="CB34" s="22">
        <v>0</v>
      </c>
      <c r="CC34" s="22">
        <f t="shared" si="39"/>
        <v>0</v>
      </c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22">
        <f t="shared" si="40"/>
        <v>0</v>
      </c>
      <c r="CJ34" s="22">
        <v>0</v>
      </c>
      <c r="CK34" s="22">
        <v>0</v>
      </c>
      <c r="CL34" s="22">
        <f t="shared" si="41"/>
        <v>0</v>
      </c>
      <c r="CM34" s="22">
        <v>0</v>
      </c>
      <c r="CN34" s="22">
        <v>900</v>
      </c>
      <c r="CO34" s="22">
        <f t="shared" si="42"/>
        <v>187.5</v>
      </c>
      <c r="CP34" s="22">
        <v>0</v>
      </c>
      <c r="CQ34" s="22">
        <v>900</v>
      </c>
      <c r="CR34" s="22">
        <v>225</v>
      </c>
      <c r="CS34" s="22">
        <v>0</v>
      </c>
      <c r="CT34" s="22">
        <v>0</v>
      </c>
      <c r="CU34" s="22">
        <f t="shared" si="43"/>
        <v>0</v>
      </c>
      <c r="CV34" s="22">
        <v>0</v>
      </c>
      <c r="CW34" s="22">
        <v>0</v>
      </c>
      <c r="CX34" s="22">
        <f t="shared" si="44"/>
        <v>0</v>
      </c>
      <c r="CY34" s="22">
        <v>0</v>
      </c>
      <c r="CZ34" s="22">
        <v>0</v>
      </c>
      <c r="DA34" s="22">
        <v>0</v>
      </c>
      <c r="DB34" s="22">
        <v>0</v>
      </c>
      <c r="DC34" s="22">
        <v>0</v>
      </c>
      <c r="DD34" s="22">
        <f t="shared" si="45"/>
        <v>0</v>
      </c>
      <c r="DE34" s="22">
        <v>0</v>
      </c>
      <c r="DF34" s="22">
        <v>0</v>
      </c>
      <c r="DG34" s="22">
        <f t="shared" si="22"/>
        <v>28800.400000000001</v>
      </c>
      <c r="DH34" s="22">
        <f t="shared" si="23"/>
        <v>7159.1500000000005</v>
      </c>
      <c r="DI34" s="22">
        <f t="shared" si="24"/>
        <v>3064.2897000000003</v>
      </c>
      <c r="DJ34" s="22">
        <v>0</v>
      </c>
      <c r="DK34" s="22">
        <v>0</v>
      </c>
      <c r="DL34" s="22">
        <v>0</v>
      </c>
      <c r="DM34" s="22">
        <v>0</v>
      </c>
      <c r="DN34" s="22">
        <f t="shared" si="46"/>
        <v>0</v>
      </c>
      <c r="DO34" s="22">
        <v>0</v>
      </c>
      <c r="DP34" s="22">
        <v>0</v>
      </c>
      <c r="DQ34" s="22">
        <v>0</v>
      </c>
      <c r="DR34" s="22">
        <v>0</v>
      </c>
      <c r="DS34" s="22">
        <v>0</v>
      </c>
      <c r="DT34" s="22">
        <f t="shared" si="47"/>
        <v>0</v>
      </c>
      <c r="DU34" s="22">
        <v>0</v>
      </c>
      <c r="DV34" s="22">
        <v>0</v>
      </c>
      <c r="DW34" s="22">
        <v>0</v>
      </c>
      <c r="DX34" s="22">
        <v>0</v>
      </c>
      <c r="DY34" s="22">
        <v>0</v>
      </c>
      <c r="DZ34" s="22">
        <v>0</v>
      </c>
      <c r="EA34" s="22">
        <v>0</v>
      </c>
      <c r="EB34" s="22">
        <v>0</v>
      </c>
      <c r="EC34" s="22">
        <f t="shared" si="25"/>
        <v>0</v>
      </c>
      <c r="ED34" s="22">
        <f t="shared" si="25"/>
        <v>0</v>
      </c>
      <c r="EE34" s="22">
        <f t="shared" si="26"/>
        <v>0</v>
      </c>
      <c r="EH34" s="23"/>
      <c r="EJ34" s="23"/>
      <c r="EK34" s="23"/>
      <c r="EM34" s="23"/>
    </row>
    <row r="35" spans="1:143" s="24" customFormat="1" ht="22.5" customHeight="1" x14ac:dyDescent="0.2">
      <c r="A35" s="14">
        <v>26</v>
      </c>
      <c r="B35" s="31" t="s">
        <v>69</v>
      </c>
      <c r="C35" s="22">
        <v>11954.312099999999</v>
      </c>
      <c r="D35" s="22">
        <v>859.60289999999998</v>
      </c>
      <c r="E35" s="22">
        <f t="shared" si="27"/>
        <v>44180</v>
      </c>
      <c r="F35" s="22">
        <f t="shared" si="28"/>
        <v>10615.716666666665</v>
      </c>
      <c r="G35" s="22">
        <f t="shared" si="0"/>
        <v>2780.7316000000005</v>
      </c>
      <c r="H35" s="22">
        <f t="shared" si="1"/>
        <v>26.194478312816067</v>
      </c>
      <c r="I35" s="22">
        <f t="shared" si="2"/>
        <v>6.2940959710276152</v>
      </c>
      <c r="J35" s="22">
        <f t="shared" si="3"/>
        <v>23354</v>
      </c>
      <c r="K35" s="22">
        <f t="shared" si="4"/>
        <v>5481.3666666666668</v>
      </c>
      <c r="L35" s="22">
        <f t="shared" si="5"/>
        <v>1189.5316</v>
      </c>
      <c r="M35" s="22">
        <f t="shared" si="6"/>
        <v>21.701368880023839</v>
      </c>
      <c r="N35" s="22">
        <f t="shared" si="7"/>
        <v>5.0934812023636207</v>
      </c>
      <c r="O35" s="22">
        <f t="shared" si="8"/>
        <v>16147</v>
      </c>
      <c r="P35" s="22">
        <f t="shared" si="9"/>
        <v>3787.2</v>
      </c>
      <c r="Q35" s="22">
        <f t="shared" si="10"/>
        <v>1027.2316000000001</v>
      </c>
      <c r="R35" s="22">
        <f t="shared" si="11"/>
        <v>27.123774820447828</v>
      </c>
      <c r="S35" s="22">
        <f t="shared" si="12"/>
        <v>6.3617489316900979</v>
      </c>
      <c r="T35" s="22">
        <v>8000</v>
      </c>
      <c r="U35" s="22">
        <f t="shared" si="48"/>
        <v>2000</v>
      </c>
      <c r="V35" s="22">
        <v>494.61160000000001</v>
      </c>
      <c r="W35" s="22">
        <f t="shared" si="29"/>
        <v>24.73058</v>
      </c>
      <c r="X35" s="22">
        <f t="shared" si="30"/>
        <v>6.1826449999999999</v>
      </c>
      <c r="Y35" s="22">
        <v>1130</v>
      </c>
      <c r="Z35" s="22">
        <v>315</v>
      </c>
      <c r="AA35" s="22">
        <v>13.949</v>
      </c>
      <c r="AB35" s="22">
        <f t="shared" si="13"/>
        <v>4.4282539682539683</v>
      </c>
      <c r="AC35" s="22">
        <f t="shared" si="14"/>
        <v>1.234424778761062</v>
      </c>
      <c r="AD35" s="22">
        <v>8147</v>
      </c>
      <c r="AE35" s="22">
        <v>1787.2</v>
      </c>
      <c r="AF35" s="22">
        <v>532.62</v>
      </c>
      <c r="AG35" s="22">
        <f t="shared" si="32"/>
        <v>29.80192479856759</v>
      </c>
      <c r="AH35" s="22">
        <f t="shared" si="33"/>
        <v>6.5376212102614462</v>
      </c>
      <c r="AI35" s="22">
        <v>1017</v>
      </c>
      <c r="AJ35" s="22">
        <v>270</v>
      </c>
      <c r="AK35" s="22">
        <v>10</v>
      </c>
      <c r="AL35" s="22">
        <f t="shared" si="15"/>
        <v>3.7037037037037033</v>
      </c>
      <c r="AM35" s="22">
        <f t="shared" si="16"/>
        <v>0.98328416912487704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19094.400000000001</v>
      </c>
      <c r="AZ35" s="22">
        <f t="shared" si="34"/>
        <v>4773.6000000000004</v>
      </c>
      <c r="BA35" s="22">
        <v>1591.2</v>
      </c>
      <c r="BB35" s="22">
        <v>0</v>
      </c>
      <c r="BC35" s="22">
        <v>0</v>
      </c>
      <c r="BD35" s="22">
        <v>0</v>
      </c>
      <c r="BE35" s="22">
        <v>0</v>
      </c>
      <c r="BF35" s="22">
        <f t="shared" si="35"/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f t="shared" si="19"/>
        <v>360</v>
      </c>
      <c r="BO35" s="22">
        <f t="shared" si="19"/>
        <v>130</v>
      </c>
      <c r="BP35" s="22">
        <f t="shared" si="36"/>
        <v>47.750999999999998</v>
      </c>
      <c r="BQ35" s="22">
        <f t="shared" si="20"/>
        <v>36.731538461538463</v>
      </c>
      <c r="BR35" s="22">
        <f t="shared" si="21"/>
        <v>13.264166666666666</v>
      </c>
      <c r="BS35" s="22">
        <v>360</v>
      </c>
      <c r="BT35" s="22">
        <v>130</v>
      </c>
      <c r="BU35" s="22">
        <v>47.750999999999998</v>
      </c>
      <c r="BV35" s="22">
        <v>0</v>
      </c>
      <c r="BW35" s="22">
        <f t="shared" si="37"/>
        <v>0</v>
      </c>
      <c r="BX35" s="22">
        <v>0</v>
      </c>
      <c r="BY35" s="22">
        <v>0</v>
      </c>
      <c r="BZ35" s="22">
        <f t="shared" si="38"/>
        <v>0</v>
      </c>
      <c r="CA35" s="22">
        <v>0</v>
      </c>
      <c r="CB35" s="22">
        <v>0</v>
      </c>
      <c r="CC35" s="22">
        <f t="shared" si="39"/>
        <v>0</v>
      </c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f t="shared" si="40"/>
        <v>0</v>
      </c>
      <c r="CJ35" s="22">
        <v>0</v>
      </c>
      <c r="CK35" s="22">
        <v>0</v>
      </c>
      <c r="CL35" s="22">
        <f t="shared" si="41"/>
        <v>0</v>
      </c>
      <c r="CM35" s="22">
        <v>0</v>
      </c>
      <c r="CN35" s="22">
        <v>1700</v>
      </c>
      <c r="CO35" s="22">
        <f t="shared" si="42"/>
        <v>354.16666666666663</v>
      </c>
      <c r="CP35" s="22">
        <v>40.6</v>
      </c>
      <c r="CQ35" s="22">
        <v>1500</v>
      </c>
      <c r="CR35" s="22">
        <v>350</v>
      </c>
      <c r="CS35" s="22">
        <v>40.6</v>
      </c>
      <c r="CT35" s="22">
        <v>2500</v>
      </c>
      <c r="CU35" s="22">
        <f t="shared" si="43"/>
        <v>520.83333333333337</v>
      </c>
      <c r="CV35" s="22">
        <v>0</v>
      </c>
      <c r="CW35" s="22">
        <v>500</v>
      </c>
      <c r="CX35" s="22">
        <f t="shared" si="44"/>
        <v>104.16666666666666</v>
      </c>
      <c r="CY35" s="22">
        <v>50</v>
      </c>
      <c r="CZ35" s="22">
        <v>0</v>
      </c>
      <c r="DA35" s="22">
        <v>0</v>
      </c>
      <c r="DB35" s="22">
        <v>0</v>
      </c>
      <c r="DC35" s="22">
        <v>0</v>
      </c>
      <c r="DD35" s="22">
        <f t="shared" si="45"/>
        <v>0</v>
      </c>
      <c r="DE35" s="22">
        <v>0</v>
      </c>
      <c r="DF35" s="22">
        <v>0</v>
      </c>
      <c r="DG35" s="22">
        <f t="shared" si="22"/>
        <v>42448.4</v>
      </c>
      <c r="DH35" s="22">
        <f t="shared" si="23"/>
        <v>10254.966666666665</v>
      </c>
      <c r="DI35" s="22">
        <f t="shared" si="24"/>
        <v>2780.7316000000005</v>
      </c>
      <c r="DJ35" s="22">
        <v>0</v>
      </c>
      <c r="DK35" s="22">
        <v>0</v>
      </c>
      <c r="DL35" s="22">
        <v>0</v>
      </c>
      <c r="DM35" s="22">
        <v>1731.6</v>
      </c>
      <c r="DN35" s="22">
        <f t="shared" si="46"/>
        <v>360.74999999999994</v>
      </c>
      <c r="DO35" s="22">
        <v>0</v>
      </c>
      <c r="DP35" s="22">
        <v>0</v>
      </c>
      <c r="DQ35" s="22">
        <v>0</v>
      </c>
      <c r="DR35" s="22">
        <v>0</v>
      </c>
      <c r="DS35" s="22">
        <v>0</v>
      </c>
      <c r="DT35" s="22">
        <f t="shared" si="47"/>
        <v>0</v>
      </c>
      <c r="DU35" s="22">
        <v>0</v>
      </c>
      <c r="DV35" s="22">
        <v>0</v>
      </c>
      <c r="DW35" s="22">
        <v>0</v>
      </c>
      <c r="DX35" s="22">
        <v>0</v>
      </c>
      <c r="DY35" s="22">
        <v>0</v>
      </c>
      <c r="DZ35" s="22">
        <v>0</v>
      </c>
      <c r="EA35" s="22">
        <v>0</v>
      </c>
      <c r="EB35" s="22">
        <v>0</v>
      </c>
      <c r="EC35" s="22">
        <f t="shared" si="25"/>
        <v>1731.6</v>
      </c>
      <c r="ED35" s="22">
        <f t="shared" si="25"/>
        <v>360.74999999999994</v>
      </c>
      <c r="EE35" s="22">
        <f t="shared" si="26"/>
        <v>0</v>
      </c>
      <c r="EH35" s="23"/>
      <c r="EJ35" s="23"/>
      <c r="EK35" s="23"/>
      <c r="EM35" s="23"/>
    </row>
    <row r="36" spans="1:143" s="24" customFormat="1" ht="22.5" customHeight="1" x14ac:dyDescent="0.2">
      <c r="A36" s="14">
        <v>27</v>
      </c>
      <c r="B36" s="31" t="s">
        <v>70</v>
      </c>
      <c r="C36" s="22">
        <v>200771.24909999999</v>
      </c>
      <c r="D36" s="22">
        <v>82720.527700000006</v>
      </c>
      <c r="E36" s="22">
        <f t="shared" si="27"/>
        <v>348327.8</v>
      </c>
      <c r="F36" s="22">
        <f t="shared" si="28"/>
        <v>77134.370833333349</v>
      </c>
      <c r="G36" s="22">
        <f t="shared" si="0"/>
        <v>33915.152899999994</v>
      </c>
      <c r="H36" s="22">
        <f t="shared" si="1"/>
        <v>43.968924013500448</v>
      </c>
      <c r="I36" s="22">
        <f t="shared" si="2"/>
        <v>9.7365621980215167</v>
      </c>
      <c r="J36" s="22">
        <f t="shared" si="3"/>
        <v>239048.59999999998</v>
      </c>
      <c r="K36" s="22">
        <f t="shared" si="4"/>
        <v>49814.570833333324</v>
      </c>
      <c r="L36" s="22">
        <f t="shared" si="5"/>
        <v>24808.552900000002</v>
      </c>
      <c r="M36" s="22">
        <f t="shared" si="6"/>
        <v>49.80179992517251</v>
      </c>
      <c r="N36" s="22">
        <f t="shared" si="7"/>
        <v>10.378037311241314</v>
      </c>
      <c r="O36" s="22">
        <f t="shared" si="8"/>
        <v>117825</v>
      </c>
      <c r="P36" s="22">
        <f t="shared" si="9"/>
        <v>23039.95</v>
      </c>
      <c r="Q36" s="22">
        <f t="shared" si="10"/>
        <v>19097.1944</v>
      </c>
      <c r="R36" s="22">
        <f t="shared" si="11"/>
        <v>82.887308349193461</v>
      </c>
      <c r="S36" s="22">
        <f t="shared" si="12"/>
        <v>16.20810048801188</v>
      </c>
      <c r="T36" s="22">
        <v>60975</v>
      </c>
      <c r="U36" s="22">
        <f t="shared" si="48"/>
        <v>15243.75</v>
      </c>
      <c r="V36" s="22">
        <v>12553.213400000001</v>
      </c>
      <c r="W36" s="22">
        <f t="shared" si="29"/>
        <v>82.349903403034034</v>
      </c>
      <c r="X36" s="22">
        <f t="shared" si="30"/>
        <v>20.587475850758508</v>
      </c>
      <c r="Y36" s="22">
        <v>15776</v>
      </c>
      <c r="Z36" s="22">
        <v>3195</v>
      </c>
      <c r="AA36" s="22">
        <v>892.12850000000003</v>
      </c>
      <c r="AB36" s="22">
        <f t="shared" si="13"/>
        <v>27.922644757433488</v>
      </c>
      <c r="AC36" s="22">
        <f t="shared" si="14"/>
        <v>5.6549727434077077</v>
      </c>
      <c r="AD36" s="22">
        <v>56850</v>
      </c>
      <c r="AE36" s="22">
        <v>7796.2</v>
      </c>
      <c r="AF36" s="22">
        <v>6543.9809999999998</v>
      </c>
      <c r="AG36" s="22">
        <f t="shared" si="32"/>
        <v>83.938085221005096</v>
      </c>
      <c r="AH36" s="22">
        <f t="shared" si="33"/>
        <v>11.510960422163588</v>
      </c>
      <c r="AI36" s="22">
        <v>12869.9</v>
      </c>
      <c r="AJ36" s="22">
        <v>3922.5</v>
      </c>
      <c r="AK36" s="22">
        <v>3879.55</v>
      </c>
      <c r="AL36" s="22">
        <f t="shared" si="15"/>
        <v>98.905035054174633</v>
      </c>
      <c r="AM36" s="22">
        <f t="shared" si="16"/>
        <v>30.144367866106187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109279.20000000001</v>
      </c>
      <c r="AZ36" s="22">
        <f t="shared" si="34"/>
        <v>27319.800000000003</v>
      </c>
      <c r="BA36" s="22">
        <v>9106.6</v>
      </c>
      <c r="BB36" s="22">
        <v>0</v>
      </c>
      <c r="BC36" s="22">
        <v>0</v>
      </c>
      <c r="BD36" s="22">
        <v>0</v>
      </c>
      <c r="BE36" s="22">
        <v>0</v>
      </c>
      <c r="BF36" s="22">
        <f t="shared" si="35"/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f t="shared" si="19"/>
        <v>8881.5</v>
      </c>
      <c r="BO36" s="22">
        <f t="shared" si="19"/>
        <v>2220.4124999999999</v>
      </c>
      <c r="BP36" s="22">
        <f t="shared" si="36"/>
        <v>578.24</v>
      </c>
      <c r="BQ36" s="22">
        <f t="shared" si="20"/>
        <v>26.042007960232617</v>
      </c>
      <c r="BR36" s="22">
        <f t="shared" si="21"/>
        <v>6.510611946180263</v>
      </c>
      <c r="BS36" s="22">
        <v>7332</v>
      </c>
      <c r="BT36" s="22">
        <v>1897.6</v>
      </c>
      <c r="BU36" s="22">
        <v>478.24</v>
      </c>
      <c r="BV36" s="22">
        <v>0</v>
      </c>
      <c r="BW36" s="22">
        <f t="shared" si="37"/>
        <v>0</v>
      </c>
      <c r="BX36" s="22">
        <v>0</v>
      </c>
      <c r="BY36" s="22">
        <v>0</v>
      </c>
      <c r="BZ36" s="22">
        <f t="shared" si="38"/>
        <v>0</v>
      </c>
      <c r="CA36" s="22">
        <v>0</v>
      </c>
      <c r="CB36" s="22">
        <v>1549.5</v>
      </c>
      <c r="CC36" s="22">
        <f t="shared" si="39"/>
        <v>322.8125</v>
      </c>
      <c r="CD36" s="22">
        <v>100</v>
      </c>
      <c r="CE36" s="22">
        <v>0</v>
      </c>
      <c r="CF36" s="22">
        <v>0</v>
      </c>
      <c r="CG36" s="22">
        <v>0</v>
      </c>
      <c r="CH36" s="22">
        <v>0</v>
      </c>
      <c r="CI36" s="22">
        <f t="shared" si="40"/>
        <v>0</v>
      </c>
      <c r="CJ36" s="22">
        <v>0</v>
      </c>
      <c r="CK36" s="22">
        <v>0</v>
      </c>
      <c r="CL36" s="22">
        <f t="shared" si="41"/>
        <v>0</v>
      </c>
      <c r="CM36" s="22">
        <v>0</v>
      </c>
      <c r="CN36" s="22">
        <v>54296.2</v>
      </c>
      <c r="CO36" s="22">
        <f t="shared" si="42"/>
        <v>11311.708333333334</v>
      </c>
      <c r="CP36" s="22">
        <v>2552.2550000000001</v>
      </c>
      <c r="CQ36" s="22">
        <v>27980.2</v>
      </c>
      <c r="CR36" s="22">
        <v>6775.1</v>
      </c>
      <c r="CS36" s="22">
        <v>1131.2550000000001</v>
      </c>
      <c r="CT36" s="22">
        <v>26900</v>
      </c>
      <c r="CU36" s="22">
        <f t="shared" si="43"/>
        <v>5604.1666666666661</v>
      </c>
      <c r="CV36" s="22">
        <v>-2695.8150000000001</v>
      </c>
      <c r="CW36" s="22">
        <v>2000</v>
      </c>
      <c r="CX36" s="22">
        <f t="shared" si="44"/>
        <v>416.66666666666663</v>
      </c>
      <c r="CY36" s="22">
        <v>400</v>
      </c>
      <c r="CZ36" s="22">
        <v>0</v>
      </c>
      <c r="DA36" s="22">
        <v>0</v>
      </c>
      <c r="DB36" s="22">
        <v>0</v>
      </c>
      <c r="DC36" s="22">
        <v>500</v>
      </c>
      <c r="DD36" s="22">
        <f t="shared" si="45"/>
        <v>104.16666666666666</v>
      </c>
      <c r="DE36" s="22">
        <v>105</v>
      </c>
      <c r="DF36" s="22">
        <v>0</v>
      </c>
      <c r="DG36" s="22">
        <f t="shared" si="22"/>
        <v>348327.8</v>
      </c>
      <c r="DH36" s="22">
        <f t="shared" si="23"/>
        <v>77134.370833333349</v>
      </c>
      <c r="DI36" s="22">
        <f t="shared" si="24"/>
        <v>33915.152899999994</v>
      </c>
      <c r="DJ36" s="22">
        <v>0</v>
      </c>
      <c r="DK36" s="22">
        <v>0</v>
      </c>
      <c r="DL36" s="22">
        <v>0</v>
      </c>
      <c r="DM36" s="22">
        <v>0</v>
      </c>
      <c r="DN36" s="22">
        <f t="shared" si="46"/>
        <v>0</v>
      </c>
      <c r="DO36" s="22">
        <v>0</v>
      </c>
      <c r="DP36" s="22">
        <v>0</v>
      </c>
      <c r="DQ36" s="22">
        <v>0</v>
      </c>
      <c r="DR36" s="22">
        <v>0</v>
      </c>
      <c r="DS36" s="22">
        <v>0</v>
      </c>
      <c r="DT36" s="22">
        <f t="shared" si="47"/>
        <v>0</v>
      </c>
      <c r="DU36" s="22">
        <v>0</v>
      </c>
      <c r="DV36" s="22">
        <v>0</v>
      </c>
      <c r="DW36" s="22">
        <v>0</v>
      </c>
      <c r="DX36" s="22">
        <v>0</v>
      </c>
      <c r="DY36" s="22">
        <v>0</v>
      </c>
      <c r="DZ36" s="22">
        <v>0</v>
      </c>
      <c r="EA36" s="22">
        <v>0</v>
      </c>
      <c r="EB36" s="22">
        <v>0</v>
      </c>
      <c r="EC36" s="22">
        <f t="shared" si="25"/>
        <v>0</v>
      </c>
      <c r="ED36" s="22">
        <f t="shared" si="25"/>
        <v>0</v>
      </c>
      <c r="EE36" s="22">
        <f t="shared" si="26"/>
        <v>0</v>
      </c>
      <c r="EH36" s="23"/>
      <c r="EJ36" s="23"/>
      <c r="EK36" s="23"/>
      <c r="EM36" s="23"/>
    </row>
    <row r="37" spans="1:143" s="24" customFormat="1" ht="22.5" customHeight="1" x14ac:dyDescent="0.2">
      <c r="A37" s="14">
        <v>28</v>
      </c>
      <c r="B37" s="31" t="s">
        <v>71</v>
      </c>
      <c r="C37" s="22">
        <v>12413.3328</v>
      </c>
      <c r="D37" s="22">
        <v>1681.5524</v>
      </c>
      <c r="E37" s="22">
        <f t="shared" si="27"/>
        <v>23461.800000000003</v>
      </c>
      <c r="F37" s="22">
        <f t="shared" si="28"/>
        <v>5727.2000000000007</v>
      </c>
      <c r="G37" s="22">
        <f t="shared" si="0"/>
        <v>1986.4369999999999</v>
      </c>
      <c r="H37" s="22">
        <f t="shared" si="1"/>
        <v>34.684261069981837</v>
      </c>
      <c r="I37" s="22">
        <f t="shared" si="2"/>
        <v>8.4666862730054806</v>
      </c>
      <c r="J37" s="22">
        <f t="shared" si="3"/>
        <v>9819</v>
      </c>
      <c r="K37" s="22">
        <f t="shared" si="4"/>
        <v>2316.5</v>
      </c>
      <c r="L37" s="22">
        <f t="shared" si="5"/>
        <v>849.53700000000003</v>
      </c>
      <c r="M37" s="22">
        <f t="shared" si="6"/>
        <v>36.673300237427156</v>
      </c>
      <c r="N37" s="22">
        <f t="shared" si="7"/>
        <v>8.6519706691109075</v>
      </c>
      <c r="O37" s="22">
        <f t="shared" si="8"/>
        <v>5800</v>
      </c>
      <c r="P37" s="22">
        <f t="shared" si="9"/>
        <v>1470</v>
      </c>
      <c r="Q37" s="22">
        <f t="shared" si="10"/>
        <v>387.69</v>
      </c>
      <c r="R37" s="22">
        <f t="shared" si="11"/>
        <v>26.373469387755101</v>
      </c>
      <c r="S37" s="22">
        <f t="shared" si="12"/>
        <v>6.684310344827586</v>
      </c>
      <c r="T37" s="22">
        <v>1100</v>
      </c>
      <c r="U37" s="22">
        <f t="shared" si="48"/>
        <v>275</v>
      </c>
      <c r="V37" s="22">
        <v>39.302999999999997</v>
      </c>
      <c r="W37" s="22">
        <f t="shared" si="29"/>
        <v>14.292</v>
      </c>
      <c r="X37" s="22">
        <f t="shared" si="30"/>
        <v>3.573</v>
      </c>
      <c r="Y37" s="22">
        <v>380</v>
      </c>
      <c r="Z37" s="22">
        <v>80</v>
      </c>
      <c r="AA37" s="22">
        <v>19.216999999999999</v>
      </c>
      <c r="AB37" s="22">
        <f t="shared" si="13"/>
        <v>24.021249999999998</v>
      </c>
      <c r="AC37" s="22">
        <f t="shared" si="14"/>
        <v>5.0571052631578945</v>
      </c>
      <c r="AD37" s="22">
        <v>4700</v>
      </c>
      <c r="AE37" s="22">
        <v>1195</v>
      </c>
      <c r="AF37" s="22">
        <v>348.387</v>
      </c>
      <c r="AG37" s="22">
        <f t="shared" si="32"/>
        <v>29.153723849372387</v>
      </c>
      <c r="AH37" s="22">
        <f t="shared" si="33"/>
        <v>7.4124893617021277</v>
      </c>
      <c r="AI37" s="22">
        <v>433</v>
      </c>
      <c r="AJ37" s="22">
        <v>95.5</v>
      </c>
      <c r="AK37" s="22">
        <v>88</v>
      </c>
      <c r="AL37" s="22">
        <f t="shared" si="15"/>
        <v>92.146596858638745</v>
      </c>
      <c r="AM37" s="22">
        <f t="shared" si="16"/>
        <v>20.323325635103924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13642.800000000001</v>
      </c>
      <c r="AZ37" s="22">
        <f t="shared" si="34"/>
        <v>3410.7000000000003</v>
      </c>
      <c r="BA37" s="22">
        <v>1136.9000000000001</v>
      </c>
      <c r="BB37" s="22">
        <v>0</v>
      </c>
      <c r="BC37" s="22">
        <v>0</v>
      </c>
      <c r="BD37" s="22">
        <v>0</v>
      </c>
      <c r="BE37" s="22">
        <v>0</v>
      </c>
      <c r="BF37" s="22">
        <f t="shared" si="35"/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f t="shared" si="19"/>
        <v>86</v>
      </c>
      <c r="BO37" s="22">
        <f t="shared" si="19"/>
        <v>21</v>
      </c>
      <c r="BP37" s="22">
        <f t="shared" si="36"/>
        <v>0</v>
      </c>
      <c r="BQ37" s="22">
        <f t="shared" si="20"/>
        <v>0</v>
      </c>
      <c r="BR37" s="22">
        <f t="shared" si="21"/>
        <v>0</v>
      </c>
      <c r="BS37" s="22">
        <v>86</v>
      </c>
      <c r="BT37" s="22">
        <v>21</v>
      </c>
      <c r="BU37" s="22">
        <v>0</v>
      </c>
      <c r="BV37" s="22">
        <v>0</v>
      </c>
      <c r="BW37" s="22">
        <f t="shared" si="37"/>
        <v>0</v>
      </c>
      <c r="BX37" s="22">
        <v>0</v>
      </c>
      <c r="BY37" s="22">
        <v>0</v>
      </c>
      <c r="BZ37" s="22">
        <f t="shared" si="38"/>
        <v>0</v>
      </c>
      <c r="CA37" s="22">
        <v>0</v>
      </c>
      <c r="CB37" s="22">
        <v>0</v>
      </c>
      <c r="CC37" s="22">
        <f t="shared" si="39"/>
        <v>0</v>
      </c>
      <c r="CD37" s="22">
        <v>0</v>
      </c>
      <c r="CE37" s="22">
        <v>0</v>
      </c>
      <c r="CF37" s="22">
        <v>0</v>
      </c>
      <c r="CG37" s="22">
        <v>0</v>
      </c>
      <c r="CH37" s="22">
        <v>0</v>
      </c>
      <c r="CI37" s="22">
        <f t="shared" si="40"/>
        <v>0</v>
      </c>
      <c r="CJ37" s="22">
        <v>0</v>
      </c>
      <c r="CK37" s="22">
        <v>0</v>
      </c>
      <c r="CL37" s="22">
        <f t="shared" si="41"/>
        <v>0</v>
      </c>
      <c r="CM37" s="22">
        <v>0</v>
      </c>
      <c r="CN37" s="22">
        <v>1120</v>
      </c>
      <c r="CO37" s="22">
        <f t="shared" si="42"/>
        <v>233.33333333333331</v>
      </c>
      <c r="CP37" s="22">
        <v>0</v>
      </c>
      <c r="CQ37" s="22">
        <v>960</v>
      </c>
      <c r="CR37" s="22">
        <v>240</v>
      </c>
      <c r="CS37" s="22">
        <v>0</v>
      </c>
      <c r="CT37" s="22">
        <v>2000</v>
      </c>
      <c r="CU37" s="22">
        <f t="shared" si="43"/>
        <v>416.66666666666663</v>
      </c>
      <c r="CV37" s="22">
        <v>354.63</v>
      </c>
      <c r="CW37" s="22">
        <v>0</v>
      </c>
      <c r="CX37" s="22">
        <f t="shared" si="44"/>
        <v>0</v>
      </c>
      <c r="CY37" s="22">
        <v>0</v>
      </c>
      <c r="CZ37" s="22">
        <v>0</v>
      </c>
      <c r="DA37" s="22">
        <v>0</v>
      </c>
      <c r="DB37" s="22">
        <v>0</v>
      </c>
      <c r="DC37" s="22">
        <v>0</v>
      </c>
      <c r="DD37" s="22">
        <f t="shared" si="45"/>
        <v>0</v>
      </c>
      <c r="DE37" s="22">
        <v>0</v>
      </c>
      <c r="DF37" s="22">
        <v>0</v>
      </c>
      <c r="DG37" s="22">
        <f t="shared" si="22"/>
        <v>23461.800000000003</v>
      </c>
      <c r="DH37" s="22">
        <f t="shared" si="23"/>
        <v>5727.2000000000007</v>
      </c>
      <c r="DI37" s="22">
        <f t="shared" si="24"/>
        <v>1986.4369999999999</v>
      </c>
      <c r="DJ37" s="22">
        <v>0</v>
      </c>
      <c r="DK37" s="22">
        <v>0</v>
      </c>
      <c r="DL37" s="22">
        <v>0</v>
      </c>
      <c r="DM37" s="22">
        <v>0</v>
      </c>
      <c r="DN37" s="22">
        <f t="shared" si="46"/>
        <v>0</v>
      </c>
      <c r="DO37" s="22">
        <v>0</v>
      </c>
      <c r="DP37" s="22">
        <v>0</v>
      </c>
      <c r="DQ37" s="22">
        <v>0</v>
      </c>
      <c r="DR37" s="22">
        <v>0</v>
      </c>
      <c r="DS37" s="22">
        <v>0</v>
      </c>
      <c r="DT37" s="22">
        <f t="shared" si="47"/>
        <v>0</v>
      </c>
      <c r="DU37" s="22">
        <v>0</v>
      </c>
      <c r="DV37" s="22">
        <v>0</v>
      </c>
      <c r="DW37" s="22">
        <v>0</v>
      </c>
      <c r="DX37" s="22">
        <v>0</v>
      </c>
      <c r="DY37" s="22">
        <v>0</v>
      </c>
      <c r="DZ37" s="22">
        <v>0</v>
      </c>
      <c r="EA37" s="22">
        <v>0</v>
      </c>
      <c r="EB37" s="22">
        <v>0</v>
      </c>
      <c r="EC37" s="22">
        <f t="shared" si="25"/>
        <v>0</v>
      </c>
      <c r="ED37" s="22">
        <f t="shared" si="25"/>
        <v>0</v>
      </c>
      <c r="EE37" s="22">
        <f t="shared" si="26"/>
        <v>0</v>
      </c>
      <c r="EH37" s="23"/>
      <c r="EJ37" s="23"/>
      <c r="EK37" s="23"/>
      <c r="EM37" s="23"/>
    </row>
    <row r="38" spans="1:143" s="24" customFormat="1" ht="22.5" customHeight="1" x14ac:dyDescent="0.2">
      <c r="A38" s="14">
        <v>29</v>
      </c>
      <c r="B38" s="31" t="s">
        <v>72</v>
      </c>
      <c r="C38" s="22">
        <v>66350.940199999997</v>
      </c>
      <c r="D38" s="22">
        <v>15488.793600000001</v>
      </c>
      <c r="E38" s="22">
        <f t="shared" si="27"/>
        <v>82502.8</v>
      </c>
      <c r="F38" s="22">
        <f t="shared" si="28"/>
        <v>18948.616666666669</v>
      </c>
      <c r="G38" s="22">
        <f t="shared" si="0"/>
        <v>7167.8009999999995</v>
      </c>
      <c r="H38" s="22">
        <f t="shared" si="1"/>
        <v>37.827568767113164</v>
      </c>
      <c r="I38" s="22">
        <f t="shared" si="2"/>
        <v>8.6879487726477151</v>
      </c>
      <c r="J38" s="22">
        <f t="shared" si="3"/>
        <v>39193.599999999999</v>
      </c>
      <c r="K38" s="22">
        <f t="shared" si="4"/>
        <v>9681.8166666666657</v>
      </c>
      <c r="L38" s="22">
        <f t="shared" si="5"/>
        <v>6679.7009999999991</v>
      </c>
      <c r="M38" s="22">
        <f t="shared" si="6"/>
        <v>68.992227698314196</v>
      </c>
      <c r="N38" s="22">
        <f t="shared" si="7"/>
        <v>17.042836075277595</v>
      </c>
      <c r="O38" s="22">
        <f t="shared" si="8"/>
        <v>29850.6</v>
      </c>
      <c r="P38" s="22">
        <f t="shared" si="9"/>
        <v>7458.9</v>
      </c>
      <c r="Q38" s="22">
        <f t="shared" si="10"/>
        <v>3453.3089999999997</v>
      </c>
      <c r="R38" s="22">
        <f t="shared" si="11"/>
        <v>46.297832120017695</v>
      </c>
      <c r="S38" s="22">
        <f t="shared" si="12"/>
        <v>11.568641836344998</v>
      </c>
      <c r="T38" s="22">
        <v>21700</v>
      </c>
      <c r="U38" s="22">
        <f t="shared" si="48"/>
        <v>5425</v>
      </c>
      <c r="V38" s="22">
        <v>3120.7249999999999</v>
      </c>
      <c r="W38" s="22">
        <f t="shared" si="29"/>
        <v>57.524884792626729</v>
      </c>
      <c r="X38" s="22">
        <f t="shared" si="30"/>
        <v>14.381221198156682</v>
      </c>
      <c r="Y38" s="22">
        <v>415</v>
      </c>
      <c r="Z38" s="22">
        <v>102</v>
      </c>
      <c r="AA38" s="22">
        <v>28.152000000000001</v>
      </c>
      <c r="AB38" s="22">
        <f t="shared" si="13"/>
        <v>27.6</v>
      </c>
      <c r="AC38" s="22">
        <f t="shared" si="14"/>
        <v>6.7836144578313258</v>
      </c>
      <c r="AD38" s="22">
        <v>8150.6</v>
      </c>
      <c r="AE38" s="22">
        <v>2033.9</v>
      </c>
      <c r="AF38" s="22">
        <v>332.584</v>
      </c>
      <c r="AG38" s="22">
        <f t="shared" si="32"/>
        <v>16.352033039972465</v>
      </c>
      <c r="AH38" s="22">
        <f t="shared" si="33"/>
        <v>4.0804848722793414</v>
      </c>
      <c r="AI38" s="22">
        <v>5796</v>
      </c>
      <c r="AJ38" s="22">
        <v>1437</v>
      </c>
      <c r="AK38" s="22">
        <v>2855.24</v>
      </c>
      <c r="AL38" s="22">
        <f t="shared" si="15"/>
        <v>198.69450243562977</v>
      </c>
      <c r="AM38" s="22">
        <f t="shared" si="16"/>
        <v>49.262249827467215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5857.2000000000007</v>
      </c>
      <c r="AZ38" s="22">
        <f t="shared" si="34"/>
        <v>1464.3000000000002</v>
      </c>
      <c r="BA38" s="22">
        <v>488.1</v>
      </c>
      <c r="BB38" s="22">
        <v>0</v>
      </c>
      <c r="BC38" s="22">
        <v>0</v>
      </c>
      <c r="BD38" s="22">
        <v>0</v>
      </c>
      <c r="BE38" s="22">
        <v>0</v>
      </c>
      <c r="BF38" s="22">
        <f t="shared" si="35"/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f t="shared" si="19"/>
        <v>814</v>
      </c>
      <c r="BO38" s="22">
        <f t="shared" si="19"/>
        <v>201</v>
      </c>
      <c r="BP38" s="22">
        <f t="shared" si="36"/>
        <v>154.75</v>
      </c>
      <c r="BQ38" s="22">
        <f t="shared" si="20"/>
        <v>76.990049751243788</v>
      </c>
      <c r="BR38" s="22">
        <f t="shared" si="21"/>
        <v>19.011056511056513</v>
      </c>
      <c r="BS38" s="22">
        <v>814</v>
      </c>
      <c r="BT38" s="22">
        <v>201</v>
      </c>
      <c r="BU38" s="22">
        <v>154.75</v>
      </c>
      <c r="BV38" s="22">
        <v>0</v>
      </c>
      <c r="BW38" s="22">
        <f t="shared" si="37"/>
        <v>0</v>
      </c>
      <c r="BX38" s="22">
        <v>0</v>
      </c>
      <c r="BY38" s="22">
        <v>0</v>
      </c>
      <c r="BZ38" s="22">
        <f t="shared" si="38"/>
        <v>0</v>
      </c>
      <c r="CA38" s="22">
        <v>0</v>
      </c>
      <c r="CB38" s="22">
        <v>0</v>
      </c>
      <c r="CC38" s="22">
        <f t="shared" si="39"/>
        <v>0</v>
      </c>
      <c r="CD38" s="22">
        <v>0</v>
      </c>
      <c r="CE38" s="22">
        <v>0</v>
      </c>
      <c r="CF38" s="22">
        <v>0</v>
      </c>
      <c r="CG38" s="22">
        <v>0</v>
      </c>
      <c r="CH38" s="22">
        <v>0</v>
      </c>
      <c r="CI38" s="22">
        <f t="shared" si="40"/>
        <v>0</v>
      </c>
      <c r="CJ38" s="22">
        <v>0</v>
      </c>
      <c r="CK38" s="22">
        <v>0</v>
      </c>
      <c r="CL38" s="22">
        <f t="shared" si="41"/>
        <v>0</v>
      </c>
      <c r="CM38" s="22">
        <v>0</v>
      </c>
      <c r="CN38" s="22">
        <v>2318</v>
      </c>
      <c r="CO38" s="22">
        <f t="shared" si="42"/>
        <v>482.91666666666663</v>
      </c>
      <c r="CP38" s="22">
        <v>160.25</v>
      </c>
      <c r="CQ38" s="22">
        <v>2268</v>
      </c>
      <c r="CR38" s="22">
        <v>567</v>
      </c>
      <c r="CS38" s="22">
        <v>160.25</v>
      </c>
      <c r="CT38" s="22">
        <v>0</v>
      </c>
      <c r="CU38" s="22">
        <f t="shared" si="43"/>
        <v>0</v>
      </c>
      <c r="CV38" s="22">
        <v>0</v>
      </c>
      <c r="CW38" s="22">
        <v>0</v>
      </c>
      <c r="CX38" s="22">
        <f t="shared" si="44"/>
        <v>0</v>
      </c>
      <c r="CY38" s="22">
        <v>0</v>
      </c>
      <c r="CZ38" s="22">
        <v>0</v>
      </c>
      <c r="DA38" s="22">
        <v>0</v>
      </c>
      <c r="DB38" s="22">
        <v>0</v>
      </c>
      <c r="DC38" s="22">
        <v>0</v>
      </c>
      <c r="DD38" s="22">
        <f t="shared" si="45"/>
        <v>0</v>
      </c>
      <c r="DE38" s="22">
        <v>28</v>
      </c>
      <c r="DF38" s="22">
        <v>0</v>
      </c>
      <c r="DG38" s="22">
        <f t="shared" si="22"/>
        <v>45050.8</v>
      </c>
      <c r="DH38" s="22">
        <f t="shared" si="23"/>
        <v>11146.116666666667</v>
      </c>
      <c r="DI38" s="22">
        <f t="shared" si="24"/>
        <v>7167.8009999999995</v>
      </c>
      <c r="DJ38" s="22">
        <v>0</v>
      </c>
      <c r="DK38" s="22">
        <v>0</v>
      </c>
      <c r="DL38" s="22">
        <v>0</v>
      </c>
      <c r="DM38" s="22">
        <v>37452</v>
      </c>
      <c r="DN38" s="22">
        <f t="shared" si="46"/>
        <v>7802.5</v>
      </c>
      <c r="DO38" s="22">
        <v>0</v>
      </c>
      <c r="DP38" s="22">
        <v>0</v>
      </c>
      <c r="DQ38" s="22">
        <v>0</v>
      </c>
      <c r="DR38" s="22">
        <v>0</v>
      </c>
      <c r="DS38" s="22">
        <v>0</v>
      </c>
      <c r="DT38" s="22">
        <f t="shared" si="47"/>
        <v>0</v>
      </c>
      <c r="DU38" s="22">
        <v>0</v>
      </c>
      <c r="DV38" s="22">
        <v>0</v>
      </c>
      <c r="DW38" s="22">
        <v>0</v>
      </c>
      <c r="DX38" s="22">
        <v>0</v>
      </c>
      <c r="DY38" s="22">
        <v>0</v>
      </c>
      <c r="DZ38" s="22">
        <v>0</v>
      </c>
      <c r="EA38" s="22">
        <v>0</v>
      </c>
      <c r="EB38" s="22">
        <v>0</v>
      </c>
      <c r="EC38" s="22">
        <f t="shared" si="25"/>
        <v>37452</v>
      </c>
      <c r="ED38" s="22">
        <f t="shared" si="25"/>
        <v>7802.5</v>
      </c>
      <c r="EE38" s="22">
        <f t="shared" si="26"/>
        <v>0</v>
      </c>
      <c r="EH38" s="23"/>
      <c r="EJ38" s="23"/>
      <c r="EK38" s="23"/>
      <c r="EM38" s="23"/>
    </row>
    <row r="39" spans="1:143" s="24" customFormat="1" ht="22.5" customHeight="1" x14ac:dyDescent="0.2">
      <c r="A39" s="14">
        <v>30</v>
      </c>
      <c r="B39" s="31" t="s">
        <v>73</v>
      </c>
      <c r="C39" s="22">
        <v>85560.644</v>
      </c>
      <c r="D39" s="22">
        <v>69167.699600000007</v>
      </c>
      <c r="E39" s="22">
        <f t="shared" si="27"/>
        <v>788419.6</v>
      </c>
      <c r="F39" s="22">
        <f t="shared" si="28"/>
        <v>184538.88750000001</v>
      </c>
      <c r="G39" s="22">
        <f t="shared" si="0"/>
        <v>56870.73720000001</v>
      </c>
      <c r="H39" s="22">
        <f t="shared" si="1"/>
        <v>30.817752274571397</v>
      </c>
      <c r="I39" s="22">
        <f t="shared" si="2"/>
        <v>7.213257661275799</v>
      </c>
      <c r="J39" s="22">
        <f t="shared" si="3"/>
        <v>383167.3</v>
      </c>
      <c r="K39" s="22">
        <f t="shared" si="4"/>
        <v>83450.687499999985</v>
      </c>
      <c r="L39" s="22">
        <f t="shared" si="5"/>
        <v>23782.837200000002</v>
      </c>
      <c r="M39" s="22">
        <f t="shared" si="6"/>
        <v>28.49927054225887</v>
      </c>
      <c r="N39" s="22">
        <f t="shared" si="7"/>
        <v>6.2069068002410441</v>
      </c>
      <c r="O39" s="22">
        <f t="shared" si="8"/>
        <v>122800</v>
      </c>
      <c r="P39" s="22">
        <f t="shared" si="9"/>
        <v>26832.5</v>
      </c>
      <c r="Q39" s="22">
        <f t="shared" si="10"/>
        <v>13446.800800000001</v>
      </c>
      <c r="R39" s="22">
        <f t="shared" si="11"/>
        <v>50.113857448989108</v>
      </c>
      <c r="S39" s="22">
        <f t="shared" si="12"/>
        <v>10.950163517915309</v>
      </c>
      <c r="T39" s="22">
        <v>45450</v>
      </c>
      <c r="U39" s="22">
        <f t="shared" si="48"/>
        <v>11362.5</v>
      </c>
      <c r="V39" s="22">
        <v>2347.3528000000001</v>
      </c>
      <c r="W39" s="22">
        <f t="shared" si="29"/>
        <v>20.658770517051707</v>
      </c>
      <c r="X39" s="22">
        <f t="shared" si="30"/>
        <v>5.1646926292629267</v>
      </c>
      <c r="Y39" s="22">
        <v>57000</v>
      </c>
      <c r="Z39" s="22">
        <v>14250</v>
      </c>
      <c r="AA39" s="22">
        <v>4098.6593999999996</v>
      </c>
      <c r="AB39" s="22">
        <f t="shared" si="13"/>
        <v>28.762522105263155</v>
      </c>
      <c r="AC39" s="22">
        <f t="shared" si="14"/>
        <v>7.1906305263157888</v>
      </c>
      <c r="AD39" s="22">
        <v>77350</v>
      </c>
      <c r="AE39" s="22">
        <f t="shared" si="31"/>
        <v>15469.999999999998</v>
      </c>
      <c r="AF39" s="22">
        <v>11099.448</v>
      </c>
      <c r="AG39" s="22">
        <f t="shared" si="32"/>
        <v>71.748209437621213</v>
      </c>
      <c r="AH39" s="22">
        <f t="shared" si="33"/>
        <v>14.349641887524243</v>
      </c>
      <c r="AI39" s="22">
        <v>9907.1</v>
      </c>
      <c r="AJ39" s="22">
        <f>AI39/12*2.5</f>
        <v>2063.979166666667</v>
      </c>
      <c r="AK39" s="22">
        <v>929.57</v>
      </c>
      <c r="AL39" s="22">
        <f t="shared" si="15"/>
        <v>45.037760797811664</v>
      </c>
      <c r="AM39" s="22">
        <f t="shared" si="16"/>
        <v>9.382866832877431</v>
      </c>
      <c r="AN39" s="22">
        <v>6400</v>
      </c>
      <c r="AO39" s="22">
        <f>AN39/12*2.5</f>
        <v>1333.3333333333335</v>
      </c>
      <c r="AP39" s="22">
        <v>531.9</v>
      </c>
      <c r="AQ39" s="22">
        <f t="shared" si="17"/>
        <v>39.892499999999991</v>
      </c>
      <c r="AR39" s="22">
        <f t="shared" si="18"/>
        <v>8.3109374999999996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397054.80000000005</v>
      </c>
      <c r="AZ39" s="22">
        <f t="shared" si="34"/>
        <v>99263.700000000012</v>
      </c>
      <c r="BA39" s="22">
        <v>33087.9</v>
      </c>
      <c r="BB39" s="22">
        <v>0</v>
      </c>
      <c r="BC39" s="22">
        <v>0</v>
      </c>
      <c r="BD39" s="22">
        <v>0</v>
      </c>
      <c r="BE39" s="22">
        <v>2800.5</v>
      </c>
      <c r="BF39" s="22">
        <f t="shared" si="35"/>
        <v>700.125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f t="shared" si="19"/>
        <v>28511</v>
      </c>
      <c r="BO39" s="22">
        <f t="shared" si="19"/>
        <v>5939.791666666667</v>
      </c>
      <c r="BP39" s="22">
        <f t="shared" si="36"/>
        <v>1572.155</v>
      </c>
      <c r="BQ39" s="22">
        <f t="shared" si="20"/>
        <v>26.468184209603308</v>
      </c>
      <c r="BR39" s="22">
        <f t="shared" si="21"/>
        <v>5.5142050436673564</v>
      </c>
      <c r="BS39" s="22">
        <v>20585</v>
      </c>
      <c r="BT39" s="22">
        <f t="shared" si="49"/>
        <v>4288.541666666667</v>
      </c>
      <c r="BU39" s="22">
        <v>1004.05</v>
      </c>
      <c r="BV39" s="22">
        <v>0</v>
      </c>
      <c r="BW39" s="22">
        <f t="shared" si="37"/>
        <v>0</v>
      </c>
      <c r="BX39" s="22">
        <v>0</v>
      </c>
      <c r="BY39" s="22">
        <v>0</v>
      </c>
      <c r="BZ39" s="22">
        <f t="shared" si="38"/>
        <v>0</v>
      </c>
      <c r="CA39" s="22">
        <v>0</v>
      </c>
      <c r="CB39" s="22">
        <v>7926</v>
      </c>
      <c r="CC39" s="22">
        <f t="shared" si="39"/>
        <v>1651.25</v>
      </c>
      <c r="CD39" s="22">
        <v>568.10500000000002</v>
      </c>
      <c r="CE39" s="22">
        <v>0</v>
      </c>
      <c r="CF39" s="22">
        <v>0</v>
      </c>
      <c r="CG39" s="22">
        <v>0</v>
      </c>
      <c r="CH39" s="22">
        <v>5397</v>
      </c>
      <c r="CI39" s="22">
        <f t="shared" si="40"/>
        <v>1124.375</v>
      </c>
      <c r="CJ39" s="22">
        <v>0</v>
      </c>
      <c r="CK39" s="22">
        <v>0</v>
      </c>
      <c r="CL39" s="22">
        <f t="shared" si="41"/>
        <v>0</v>
      </c>
      <c r="CM39" s="22">
        <v>0</v>
      </c>
      <c r="CN39" s="22">
        <v>108549.2</v>
      </c>
      <c r="CO39" s="22">
        <f t="shared" si="42"/>
        <v>22614.416666666664</v>
      </c>
      <c r="CP39" s="22">
        <v>2483.5790000000002</v>
      </c>
      <c r="CQ39" s="22">
        <v>36264</v>
      </c>
      <c r="CR39" s="22">
        <f>CQ39/12*2.5</f>
        <v>7555</v>
      </c>
      <c r="CS39" s="22">
        <v>1664.579</v>
      </c>
      <c r="CT39" s="22">
        <v>34000</v>
      </c>
      <c r="CU39" s="22">
        <f t="shared" si="43"/>
        <v>7083.3333333333339</v>
      </c>
      <c r="CV39" s="22">
        <v>606.173</v>
      </c>
      <c r="CW39" s="22">
        <v>0</v>
      </c>
      <c r="CX39" s="22">
        <f t="shared" si="44"/>
        <v>0</v>
      </c>
      <c r="CY39" s="22">
        <v>0</v>
      </c>
      <c r="CZ39" s="22">
        <v>0</v>
      </c>
      <c r="DA39" s="22">
        <v>0</v>
      </c>
      <c r="DB39" s="22">
        <v>0</v>
      </c>
      <c r="DC39" s="22">
        <v>16000</v>
      </c>
      <c r="DD39" s="22">
        <f t="shared" si="45"/>
        <v>3333.333333333333</v>
      </c>
      <c r="DE39" s="22">
        <v>114</v>
      </c>
      <c r="DF39" s="22">
        <v>0</v>
      </c>
      <c r="DG39" s="22">
        <f t="shared" si="22"/>
        <v>788419.6</v>
      </c>
      <c r="DH39" s="22">
        <f t="shared" si="23"/>
        <v>184538.88750000001</v>
      </c>
      <c r="DI39" s="22">
        <f t="shared" si="24"/>
        <v>56870.73720000001</v>
      </c>
      <c r="DJ39" s="22">
        <v>0</v>
      </c>
      <c r="DK39" s="22">
        <v>0</v>
      </c>
      <c r="DL39" s="22">
        <v>0</v>
      </c>
      <c r="DM39" s="22">
        <v>0</v>
      </c>
      <c r="DN39" s="22">
        <f t="shared" si="46"/>
        <v>0</v>
      </c>
      <c r="DO39" s="22">
        <v>0</v>
      </c>
      <c r="DP39" s="22">
        <v>0</v>
      </c>
      <c r="DQ39" s="22">
        <v>0</v>
      </c>
      <c r="DR39" s="22">
        <v>0</v>
      </c>
      <c r="DS39" s="22">
        <v>0</v>
      </c>
      <c r="DT39" s="22">
        <f t="shared" si="47"/>
        <v>0</v>
      </c>
      <c r="DU39" s="22">
        <v>0</v>
      </c>
      <c r="DV39" s="22">
        <v>0</v>
      </c>
      <c r="DW39" s="22">
        <v>0</v>
      </c>
      <c r="DX39" s="22">
        <v>0</v>
      </c>
      <c r="DY39" s="22">
        <v>0</v>
      </c>
      <c r="DZ39" s="22">
        <v>0</v>
      </c>
      <c r="EA39" s="22">
        <v>0</v>
      </c>
      <c r="EB39" s="22">
        <v>0</v>
      </c>
      <c r="EC39" s="22">
        <f t="shared" si="25"/>
        <v>0</v>
      </c>
      <c r="ED39" s="22">
        <f t="shared" si="25"/>
        <v>0</v>
      </c>
      <c r="EE39" s="22">
        <f t="shared" si="26"/>
        <v>0</v>
      </c>
      <c r="EH39" s="23"/>
      <c r="EJ39" s="23"/>
      <c r="EK39" s="23"/>
      <c r="EM39" s="23"/>
    </row>
    <row r="40" spans="1:143" s="24" customFormat="1" ht="22.5" customHeight="1" x14ac:dyDescent="0.2">
      <c r="A40" s="14">
        <v>31</v>
      </c>
      <c r="B40" s="31" t="s">
        <v>74</v>
      </c>
      <c r="C40" s="22">
        <v>91.950699999999998</v>
      </c>
      <c r="D40" s="22">
        <v>324.47930000000002</v>
      </c>
      <c r="E40" s="22">
        <f t="shared" si="27"/>
        <v>89485.700000000012</v>
      </c>
      <c r="F40" s="22">
        <f t="shared" si="28"/>
        <v>20735.566666666669</v>
      </c>
      <c r="G40" s="22">
        <f t="shared" si="0"/>
        <v>6940.482500000001</v>
      </c>
      <c r="H40" s="22">
        <f t="shared" si="1"/>
        <v>33.47139054153331</v>
      </c>
      <c r="I40" s="22">
        <f t="shared" si="2"/>
        <v>7.7559682720255863</v>
      </c>
      <c r="J40" s="22">
        <f t="shared" si="3"/>
        <v>28278.5</v>
      </c>
      <c r="K40" s="22">
        <f t="shared" si="4"/>
        <v>5433.7666666666664</v>
      </c>
      <c r="L40" s="22">
        <f t="shared" si="5"/>
        <v>1839.8824999999997</v>
      </c>
      <c r="M40" s="22">
        <f t="shared" si="6"/>
        <v>33.860167593995563</v>
      </c>
      <c r="N40" s="22">
        <f t="shared" si="7"/>
        <v>6.5062945347171874</v>
      </c>
      <c r="O40" s="22">
        <f t="shared" si="8"/>
        <v>13018</v>
      </c>
      <c r="P40" s="22">
        <f t="shared" si="9"/>
        <v>2790.85</v>
      </c>
      <c r="Q40" s="22">
        <f t="shared" si="10"/>
        <v>1269.3315</v>
      </c>
      <c r="R40" s="22">
        <f t="shared" si="11"/>
        <v>45.481896196499278</v>
      </c>
      <c r="S40" s="22">
        <f t="shared" si="12"/>
        <v>9.7505876478721767</v>
      </c>
      <c r="T40" s="22">
        <v>3745</v>
      </c>
      <c r="U40" s="22">
        <f t="shared" si="48"/>
        <v>936.25</v>
      </c>
      <c r="V40" s="22">
        <v>922.64949999999999</v>
      </c>
      <c r="W40" s="22">
        <f t="shared" si="29"/>
        <v>98.54734312416555</v>
      </c>
      <c r="X40" s="22">
        <f t="shared" si="30"/>
        <v>24.636835781041388</v>
      </c>
      <c r="Y40" s="22">
        <v>1730</v>
      </c>
      <c r="Z40" s="22">
        <v>180</v>
      </c>
      <c r="AA40" s="22">
        <v>188.59899999999999</v>
      </c>
      <c r="AB40" s="22">
        <f t="shared" si="13"/>
        <v>104.77722222222221</v>
      </c>
      <c r="AC40" s="22">
        <f t="shared" si="14"/>
        <v>10.901676300578034</v>
      </c>
      <c r="AD40" s="22">
        <v>9273</v>
      </c>
      <c r="AE40" s="22">
        <f t="shared" si="31"/>
        <v>1854.6</v>
      </c>
      <c r="AF40" s="22">
        <v>346.68200000000002</v>
      </c>
      <c r="AG40" s="22">
        <f t="shared" si="32"/>
        <v>18.693087458212016</v>
      </c>
      <c r="AH40" s="22">
        <f t="shared" si="33"/>
        <v>3.7386174916424029</v>
      </c>
      <c r="AI40" s="22">
        <v>480</v>
      </c>
      <c r="AJ40" s="22">
        <v>60</v>
      </c>
      <c r="AK40" s="22">
        <v>50</v>
      </c>
      <c r="AL40" s="22">
        <f t="shared" si="15"/>
        <v>83.333333333333343</v>
      </c>
      <c r="AM40" s="22">
        <f t="shared" si="16"/>
        <v>10.416666666666668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61207.200000000004</v>
      </c>
      <c r="AZ40" s="22">
        <f t="shared" si="34"/>
        <v>15301.800000000001</v>
      </c>
      <c r="BA40" s="22">
        <v>5100.6000000000004</v>
      </c>
      <c r="BB40" s="22">
        <v>0</v>
      </c>
      <c r="BC40" s="22">
        <v>0</v>
      </c>
      <c r="BD40" s="22">
        <v>0</v>
      </c>
      <c r="BE40" s="22">
        <v>0</v>
      </c>
      <c r="BF40" s="22">
        <f t="shared" si="35"/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f t="shared" si="19"/>
        <v>2380.5</v>
      </c>
      <c r="BO40" s="22">
        <f t="shared" si="19"/>
        <v>180</v>
      </c>
      <c r="BP40" s="22">
        <f t="shared" si="36"/>
        <v>98.62</v>
      </c>
      <c r="BQ40" s="22">
        <f t="shared" si="20"/>
        <v>54.788888888888884</v>
      </c>
      <c r="BR40" s="22">
        <f t="shared" si="21"/>
        <v>4.1428271371560594</v>
      </c>
      <c r="BS40" s="22">
        <v>2380.5</v>
      </c>
      <c r="BT40" s="22">
        <v>180</v>
      </c>
      <c r="BU40" s="22">
        <v>98.62</v>
      </c>
      <c r="BV40" s="22">
        <v>0</v>
      </c>
      <c r="BW40" s="22">
        <f t="shared" si="37"/>
        <v>0</v>
      </c>
      <c r="BX40" s="22">
        <v>0</v>
      </c>
      <c r="BY40" s="22">
        <v>0</v>
      </c>
      <c r="BZ40" s="22">
        <f t="shared" si="38"/>
        <v>0</v>
      </c>
      <c r="CA40" s="22">
        <v>0</v>
      </c>
      <c r="CB40" s="22">
        <v>0</v>
      </c>
      <c r="CC40" s="22">
        <f t="shared" si="39"/>
        <v>0</v>
      </c>
      <c r="CD40" s="22">
        <v>0</v>
      </c>
      <c r="CE40" s="22">
        <v>0</v>
      </c>
      <c r="CF40" s="22">
        <v>0</v>
      </c>
      <c r="CG40" s="22">
        <v>0</v>
      </c>
      <c r="CH40" s="22">
        <v>0</v>
      </c>
      <c r="CI40" s="22">
        <f t="shared" si="40"/>
        <v>0</v>
      </c>
      <c r="CJ40" s="22">
        <v>0</v>
      </c>
      <c r="CK40" s="22">
        <v>0</v>
      </c>
      <c r="CL40" s="22">
        <f t="shared" si="41"/>
        <v>0</v>
      </c>
      <c r="CM40" s="22">
        <v>0</v>
      </c>
      <c r="CN40" s="22">
        <v>10670</v>
      </c>
      <c r="CO40" s="22">
        <f t="shared" si="42"/>
        <v>2222.9166666666665</v>
      </c>
      <c r="CP40" s="22">
        <v>196.792</v>
      </c>
      <c r="CQ40" s="22">
        <v>2800</v>
      </c>
      <c r="CR40" s="22">
        <v>300</v>
      </c>
      <c r="CS40" s="22">
        <v>177.792</v>
      </c>
      <c r="CT40" s="22">
        <v>0</v>
      </c>
      <c r="CU40" s="22">
        <f t="shared" si="43"/>
        <v>0</v>
      </c>
      <c r="CV40" s="22">
        <v>0</v>
      </c>
      <c r="CW40" s="22">
        <v>0</v>
      </c>
      <c r="CX40" s="22">
        <f t="shared" si="44"/>
        <v>0</v>
      </c>
      <c r="CY40" s="22">
        <v>0</v>
      </c>
      <c r="CZ40" s="22">
        <v>0</v>
      </c>
      <c r="DA40" s="22">
        <v>0</v>
      </c>
      <c r="DB40" s="22">
        <v>0</v>
      </c>
      <c r="DC40" s="22">
        <v>0</v>
      </c>
      <c r="DD40" s="22">
        <f t="shared" si="45"/>
        <v>0</v>
      </c>
      <c r="DE40" s="22">
        <v>36.54</v>
      </c>
      <c r="DF40" s="22">
        <v>0</v>
      </c>
      <c r="DG40" s="22">
        <f t="shared" si="22"/>
        <v>89485.700000000012</v>
      </c>
      <c r="DH40" s="22">
        <f t="shared" si="23"/>
        <v>20735.566666666669</v>
      </c>
      <c r="DI40" s="22">
        <f t="shared" si="24"/>
        <v>6940.482500000001</v>
      </c>
      <c r="DJ40" s="22">
        <v>0</v>
      </c>
      <c r="DK40" s="22">
        <v>0</v>
      </c>
      <c r="DL40" s="22">
        <v>0</v>
      </c>
      <c r="DM40" s="22">
        <v>0</v>
      </c>
      <c r="DN40" s="22">
        <f t="shared" si="46"/>
        <v>0</v>
      </c>
      <c r="DO40" s="22">
        <v>0</v>
      </c>
      <c r="DP40" s="22">
        <v>0</v>
      </c>
      <c r="DQ40" s="22">
        <v>0</v>
      </c>
      <c r="DR40" s="22">
        <v>0</v>
      </c>
      <c r="DS40" s="22">
        <v>0</v>
      </c>
      <c r="DT40" s="22">
        <f t="shared" si="47"/>
        <v>0</v>
      </c>
      <c r="DU40" s="22">
        <v>0</v>
      </c>
      <c r="DV40" s="22">
        <v>0</v>
      </c>
      <c r="DW40" s="22">
        <v>0</v>
      </c>
      <c r="DX40" s="22">
        <v>0</v>
      </c>
      <c r="DY40" s="22">
        <v>1000</v>
      </c>
      <c r="DZ40" s="22">
        <v>0</v>
      </c>
      <c r="EA40" s="22">
        <v>0</v>
      </c>
      <c r="EB40" s="22">
        <v>0</v>
      </c>
      <c r="EC40" s="22">
        <f t="shared" si="25"/>
        <v>1000</v>
      </c>
      <c r="ED40" s="22">
        <f t="shared" si="25"/>
        <v>0</v>
      </c>
      <c r="EE40" s="22">
        <f t="shared" si="26"/>
        <v>0</v>
      </c>
      <c r="EH40" s="23"/>
      <c r="EJ40" s="23"/>
      <c r="EK40" s="23"/>
      <c r="EM40" s="23"/>
    </row>
    <row r="41" spans="1:143" s="24" customFormat="1" ht="22.5" customHeight="1" x14ac:dyDescent="0.2">
      <c r="A41" s="14">
        <v>32</v>
      </c>
      <c r="B41" s="31" t="s">
        <v>75</v>
      </c>
      <c r="C41" s="22">
        <v>6132.5406999999996</v>
      </c>
      <c r="D41" s="22">
        <v>1454.4280000000001</v>
      </c>
      <c r="E41" s="22">
        <f t="shared" si="27"/>
        <v>27776.1</v>
      </c>
      <c r="F41" s="22">
        <f t="shared" si="28"/>
        <v>5293.8083333333334</v>
      </c>
      <c r="G41" s="22">
        <f t="shared" si="0"/>
        <v>2558.2991000000002</v>
      </c>
      <c r="H41" s="22">
        <f t="shared" si="1"/>
        <v>48.326250950402752</v>
      </c>
      <c r="I41" s="22">
        <f t="shared" si="2"/>
        <v>9.2104330701574373</v>
      </c>
      <c r="J41" s="22">
        <f t="shared" si="3"/>
        <v>17343.300000000003</v>
      </c>
      <c r="K41" s="22">
        <f t="shared" si="4"/>
        <v>2685.6083333333336</v>
      </c>
      <c r="L41" s="22">
        <f t="shared" si="5"/>
        <v>1688.8990999999999</v>
      </c>
      <c r="M41" s="22">
        <f t="shared" si="6"/>
        <v>62.887021872760037</v>
      </c>
      <c r="N41" s="22">
        <f t="shared" si="7"/>
        <v>9.7380492755127328</v>
      </c>
      <c r="O41" s="22">
        <f t="shared" si="8"/>
        <v>8006.1</v>
      </c>
      <c r="P41" s="22">
        <f t="shared" si="9"/>
        <v>1299.7750000000001</v>
      </c>
      <c r="Q41" s="22">
        <f t="shared" si="10"/>
        <v>727.10309999999993</v>
      </c>
      <c r="R41" s="22">
        <f t="shared" si="11"/>
        <v>55.940689734761776</v>
      </c>
      <c r="S41" s="22">
        <f t="shared" si="12"/>
        <v>9.0818638288305156</v>
      </c>
      <c r="T41" s="22">
        <v>2849.5</v>
      </c>
      <c r="U41" s="22">
        <f t="shared" si="48"/>
        <v>712.375</v>
      </c>
      <c r="V41" s="22">
        <v>42.351100000000002</v>
      </c>
      <c r="W41" s="22">
        <f t="shared" si="29"/>
        <v>5.9450570275486934</v>
      </c>
      <c r="X41" s="22">
        <f t="shared" si="30"/>
        <v>1.4862642568871733</v>
      </c>
      <c r="Y41" s="22">
        <v>5032.6000000000004</v>
      </c>
      <c r="Z41" s="22">
        <v>500</v>
      </c>
      <c r="AA41" s="22">
        <v>148.99600000000001</v>
      </c>
      <c r="AB41" s="22">
        <f t="shared" si="13"/>
        <v>29.799200000000003</v>
      </c>
      <c r="AC41" s="22">
        <f t="shared" si="14"/>
        <v>2.9606167786035051</v>
      </c>
      <c r="AD41" s="22">
        <v>5156.6000000000004</v>
      </c>
      <c r="AE41" s="22">
        <v>587.4</v>
      </c>
      <c r="AF41" s="22">
        <v>684.75199999999995</v>
      </c>
      <c r="AG41" s="22">
        <f t="shared" si="32"/>
        <v>116.57337419135172</v>
      </c>
      <c r="AH41" s="22">
        <f t="shared" si="33"/>
        <v>13.279137416126904</v>
      </c>
      <c r="AI41" s="22">
        <v>698</v>
      </c>
      <c r="AJ41" s="22">
        <v>200</v>
      </c>
      <c r="AK41" s="22">
        <v>200</v>
      </c>
      <c r="AL41" s="22">
        <f t="shared" si="15"/>
        <v>100</v>
      </c>
      <c r="AM41" s="22">
        <f t="shared" si="16"/>
        <v>28.653295128939828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10432.799999999999</v>
      </c>
      <c r="AZ41" s="22">
        <f t="shared" si="34"/>
        <v>2608.1999999999998</v>
      </c>
      <c r="BA41" s="22">
        <v>869.4</v>
      </c>
      <c r="BB41" s="22">
        <v>0</v>
      </c>
      <c r="BC41" s="22">
        <v>0</v>
      </c>
      <c r="BD41" s="22">
        <v>0</v>
      </c>
      <c r="BE41" s="22">
        <v>0</v>
      </c>
      <c r="BF41" s="22">
        <f t="shared" si="35"/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f t="shared" si="19"/>
        <v>1106.5999999999999</v>
      </c>
      <c r="BO41" s="22">
        <f t="shared" si="19"/>
        <v>165</v>
      </c>
      <c r="BP41" s="22">
        <f t="shared" si="36"/>
        <v>260</v>
      </c>
      <c r="BQ41" s="22">
        <f t="shared" si="20"/>
        <v>157.57575757575756</v>
      </c>
      <c r="BR41" s="22">
        <f t="shared" si="21"/>
        <v>23.495391288631847</v>
      </c>
      <c r="BS41" s="22">
        <v>1106.5999999999999</v>
      </c>
      <c r="BT41" s="22">
        <v>165</v>
      </c>
      <c r="BU41" s="22">
        <v>260</v>
      </c>
      <c r="BV41" s="22">
        <v>0</v>
      </c>
      <c r="BW41" s="22">
        <f t="shared" si="37"/>
        <v>0</v>
      </c>
      <c r="BX41" s="22">
        <v>0</v>
      </c>
      <c r="BY41" s="22">
        <v>0</v>
      </c>
      <c r="BZ41" s="22">
        <f t="shared" si="38"/>
        <v>0</v>
      </c>
      <c r="CA41" s="22">
        <v>0</v>
      </c>
      <c r="CB41" s="22">
        <v>0</v>
      </c>
      <c r="CC41" s="22">
        <f t="shared" si="39"/>
        <v>0</v>
      </c>
      <c r="CD41" s="22">
        <v>0</v>
      </c>
      <c r="CE41" s="22">
        <v>0</v>
      </c>
      <c r="CF41" s="22">
        <v>0</v>
      </c>
      <c r="CG41" s="22">
        <v>0</v>
      </c>
      <c r="CH41" s="22">
        <v>0</v>
      </c>
      <c r="CI41" s="22">
        <f t="shared" si="40"/>
        <v>0</v>
      </c>
      <c r="CJ41" s="22">
        <v>0</v>
      </c>
      <c r="CK41" s="22">
        <v>0</v>
      </c>
      <c r="CL41" s="22">
        <f t="shared" si="41"/>
        <v>0</v>
      </c>
      <c r="CM41" s="22">
        <v>0</v>
      </c>
      <c r="CN41" s="22">
        <v>2200</v>
      </c>
      <c r="CO41" s="22">
        <f t="shared" si="42"/>
        <v>458.33333333333337</v>
      </c>
      <c r="CP41" s="22">
        <v>54.8</v>
      </c>
      <c r="CQ41" s="22">
        <v>700</v>
      </c>
      <c r="CR41" s="22">
        <v>50</v>
      </c>
      <c r="CS41" s="22">
        <v>54.8</v>
      </c>
      <c r="CT41" s="22">
        <v>0</v>
      </c>
      <c r="CU41" s="22">
        <f t="shared" si="43"/>
        <v>0</v>
      </c>
      <c r="CV41" s="22">
        <v>0</v>
      </c>
      <c r="CW41" s="22">
        <v>0</v>
      </c>
      <c r="CX41" s="22">
        <f t="shared" si="44"/>
        <v>0</v>
      </c>
      <c r="CY41" s="22">
        <v>0</v>
      </c>
      <c r="CZ41" s="22">
        <v>0</v>
      </c>
      <c r="DA41" s="22">
        <v>0</v>
      </c>
      <c r="DB41" s="22">
        <v>0</v>
      </c>
      <c r="DC41" s="22">
        <v>300</v>
      </c>
      <c r="DD41" s="22">
        <f t="shared" si="45"/>
        <v>62.5</v>
      </c>
      <c r="DE41" s="22">
        <v>298</v>
      </c>
      <c r="DF41" s="22">
        <v>0</v>
      </c>
      <c r="DG41" s="22">
        <f t="shared" si="22"/>
        <v>27776.1</v>
      </c>
      <c r="DH41" s="22">
        <f t="shared" si="23"/>
        <v>5293.8083333333334</v>
      </c>
      <c r="DI41" s="22">
        <f t="shared" si="24"/>
        <v>2558.2991000000002</v>
      </c>
      <c r="DJ41" s="22">
        <v>0</v>
      </c>
      <c r="DK41" s="22">
        <v>0</v>
      </c>
      <c r="DL41" s="22">
        <v>0</v>
      </c>
      <c r="DM41" s="22">
        <v>0</v>
      </c>
      <c r="DN41" s="22">
        <f t="shared" si="46"/>
        <v>0</v>
      </c>
      <c r="DO41" s="22">
        <v>0</v>
      </c>
      <c r="DP41" s="22">
        <v>0</v>
      </c>
      <c r="DQ41" s="22">
        <v>0</v>
      </c>
      <c r="DR41" s="22">
        <v>0</v>
      </c>
      <c r="DS41" s="22">
        <v>0</v>
      </c>
      <c r="DT41" s="22">
        <f t="shared" si="47"/>
        <v>0</v>
      </c>
      <c r="DU41" s="22">
        <v>0</v>
      </c>
      <c r="DV41" s="22">
        <v>0</v>
      </c>
      <c r="DW41" s="22">
        <v>0</v>
      </c>
      <c r="DX41" s="22">
        <v>0</v>
      </c>
      <c r="DY41" s="22">
        <v>0</v>
      </c>
      <c r="DZ41" s="22">
        <v>0</v>
      </c>
      <c r="EA41" s="22">
        <v>0</v>
      </c>
      <c r="EB41" s="22">
        <v>0</v>
      </c>
      <c r="EC41" s="22">
        <f t="shared" si="25"/>
        <v>0</v>
      </c>
      <c r="ED41" s="22">
        <f t="shared" si="25"/>
        <v>0</v>
      </c>
      <c r="EE41" s="22">
        <f t="shared" si="26"/>
        <v>0</v>
      </c>
      <c r="EH41" s="23"/>
      <c r="EJ41" s="23"/>
      <c r="EK41" s="23"/>
      <c r="EM41" s="23"/>
    </row>
    <row r="42" spans="1:143" s="24" customFormat="1" ht="22.5" customHeight="1" x14ac:dyDescent="0.2">
      <c r="A42" s="14">
        <v>33</v>
      </c>
      <c r="B42" s="31" t="s">
        <v>76</v>
      </c>
      <c r="C42" s="22">
        <v>5103.1791999999996</v>
      </c>
      <c r="D42" s="22">
        <v>35.665599999999998</v>
      </c>
      <c r="E42" s="22">
        <f t="shared" si="27"/>
        <v>16476.900000000001</v>
      </c>
      <c r="F42" s="22">
        <f t="shared" si="28"/>
        <v>4028.4041666666667</v>
      </c>
      <c r="G42" s="22">
        <f t="shared" ref="G42:G51" si="50">DI42+EE42-EA42</f>
        <v>2064.8042999999998</v>
      </c>
      <c r="H42" s="22">
        <f t="shared" si="1"/>
        <v>51.256135545816839</v>
      </c>
      <c r="I42" s="22">
        <f t="shared" si="2"/>
        <v>12.531509567940569</v>
      </c>
      <c r="J42" s="22">
        <f t="shared" si="3"/>
        <v>4349.7</v>
      </c>
      <c r="K42" s="22">
        <f t="shared" si="4"/>
        <v>996.60416666666663</v>
      </c>
      <c r="L42" s="22">
        <f t="shared" si="5"/>
        <v>1054.2043000000001</v>
      </c>
      <c r="M42" s="22">
        <f t="shared" si="6"/>
        <v>105.77964002759373</v>
      </c>
      <c r="N42" s="22">
        <f t="shared" si="7"/>
        <v>24.236253074924711</v>
      </c>
      <c r="O42" s="22">
        <f t="shared" si="8"/>
        <v>1770</v>
      </c>
      <c r="P42" s="22">
        <f t="shared" si="9"/>
        <v>367.5</v>
      </c>
      <c r="Q42" s="22">
        <f t="shared" si="10"/>
        <v>465.32429999999999</v>
      </c>
      <c r="R42" s="22">
        <f t="shared" si="11"/>
        <v>126.61885714285714</v>
      </c>
      <c r="S42" s="22">
        <f t="shared" si="12"/>
        <v>26.289508474576273</v>
      </c>
      <c r="T42" s="22">
        <v>270</v>
      </c>
      <c r="U42" s="22">
        <f t="shared" si="48"/>
        <v>67.5</v>
      </c>
      <c r="V42" s="22">
        <v>59.022300000000001</v>
      </c>
      <c r="W42" s="22">
        <f t="shared" si="29"/>
        <v>87.440444444444438</v>
      </c>
      <c r="X42" s="22">
        <f t="shared" si="30"/>
        <v>21.860111111111109</v>
      </c>
      <c r="Y42" s="22">
        <v>1500</v>
      </c>
      <c r="Z42" s="22">
        <v>375</v>
      </c>
      <c r="AA42" s="22">
        <v>412.64400000000001</v>
      </c>
      <c r="AB42" s="22">
        <f t="shared" si="13"/>
        <v>110.0384</v>
      </c>
      <c r="AC42" s="22">
        <f t="shared" si="14"/>
        <v>27.509599999999999</v>
      </c>
      <c r="AD42" s="22">
        <v>1500</v>
      </c>
      <c r="AE42" s="22">
        <f t="shared" si="31"/>
        <v>300</v>
      </c>
      <c r="AF42" s="22">
        <v>406.30200000000002</v>
      </c>
      <c r="AG42" s="22">
        <f t="shared" si="32"/>
        <v>135.434</v>
      </c>
      <c r="AH42" s="22">
        <f t="shared" si="33"/>
        <v>27.0868</v>
      </c>
      <c r="AI42" s="22">
        <v>300</v>
      </c>
      <c r="AJ42" s="22">
        <v>75</v>
      </c>
      <c r="AK42" s="22">
        <v>12</v>
      </c>
      <c r="AL42" s="22">
        <f t="shared" si="15"/>
        <v>16</v>
      </c>
      <c r="AM42" s="22">
        <f t="shared" si="16"/>
        <v>4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12127.2</v>
      </c>
      <c r="AZ42" s="22">
        <f t="shared" si="34"/>
        <v>3031.8</v>
      </c>
      <c r="BA42" s="22">
        <v>1010.6</v>
      </c>
      <c r="BB42" s="22">
        <v>0</v>
      </c>
      <c r="BC42" s="22">
        <v>0</v>
      </c>
      <c r="BD42" s="22">
        <v>0</v>
      </c>
      <c r="BE42" s="22">
        <v>0</v>
      </c>
      <c r="BF42" s="22">
        <f t="shared" si="35"/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f t="shared" ref="BN42:BO51" si="51">BS42+BV42+BY42+CB42</f>
        <v>400</v>
      </c>
      <c r="BO42" s="22">
        <f t="shared" si="51"/>
        <v>100</v>
      </c>
      <c r="BP42" s="22">
        <f t="shared" ref="BP42:BP51" si="52">BU42+BX42+CA42+CD42</f>
        <v>113.6</v>
      </c>
      <c r="BQ42" s="22">
        <f t="shared" si="20"/>
        <v>113.6</v>
      </c>
      <c r="BR42" s="22">
        <f t="shared" si="21"/>
        <v>28.4</v>
      </c>
      <c r="BS42" s="22">
        <v>400</v>
      </c>
      <c r="BT42" s="22">
        <v>100</v>
      </c>
      <c r="BU42" s="22">
        <v>113.6</v>
      </c>
      <c r="BV42" s="22">
        <v>0</v>
      </c>
      <c r="BW42" s="22">
        <f t="shared" si="37"/>
        <v>0</v>
      </c>
      <c r="BX42" s="22">
        <v>0</v>
      </c>
      <c r="BY42" s="22">
        <v>0</v>
      </c>
      <c r="BZ42" s="22">
        <f t="shared" si="38"/>
        <v>0</v>
      </c>
      <c r="CA42" s="22">
        <v>0</v>
      </c>
      <c r="CB42" s="22">
        <v>0</v>
      </c>
      <c r="CC42" s="22">
        <f t="shared" si="39"/>
        <v>0</v>
      </c>
      <c r="CD42" s="22">
        <v>0</v>
      </c>
      <c r="CE42" s="22">
        <v>0</v>
      </c>
      <c r="CF42" s="22">
        <v>0</v>
      </c>
      <c r="CG42" s="22">
        <v>0</v>
      </c>
      <c r="CH42" s="22">
        <v>0</v>
      </c>
      <c r="CI42" s="22">
        <f t="shared" si="40"/>
        <v>0</v>
      </c>
      <c r="CJ42" s="22">
        <v>0</v>
      </c>
      <c r="CK42" s="22">
        <v>0</v>
      </c>
      <c r="CL42" s="22">
        <f t="shared" si="41"/>
        <v>0</v>
      </c>
      <c r="CM42" s="22">
        <v>0</v>
      </c>
      <c r="CN42" s="22">
        <v>300</v>
      </c>
      <c r="CO42" s="22">
        <f t="shared" si="42"/>
        <v>62.5</v>
      </c>
      <c r="CP42" s="22">
        <v>50.6</v>
      </c>
      <c r="CQ42" s="22">
        <v>300</v>
      </c>
      <c r="CR42" s="22">
        <v>75</v>
      </c>
      <c r="CS42" s="22">
        <v>50.6</v>
      </c>
      <c r="CT42" s="22">
        <v>0</v>
      </c>
      <c r="CU42" s="22">
        <f t="shared" si="43"/>
        <v>0</v>
      </c>
      <c r="CV42" s="22">
        <v>0</v>
      </c>
      <c r="CW42" s="22">
        <v>0</v>
      </c>
      <c r="CX42" s="22">
        <f t="shared" si="44"/>
        <v>0</v>
      </c>
      <c r="CY42" s="22">
        <v>0</v>
      </c>
      <c r="CZ42" s="22">
        <v>0</v>
      </c>
      <c r="DA42" s="22">
        <v>0</v>
      </c>
      <c r="DB42" s="22">
        <v>0</v>
      </c>
      <c r="DC42" s="22">
        <v>79.7</v>
      </c>
      <c r="DD42" s="22">
        <f t="shared" si="45"/>
        <v>16.604166666666668</v>
      </c>
      <c r="DE42" s="22">
        <v>3.5999999999999997E-2</v>
      </c>
      <c r="DF42" s="22">
        <v>0</v>
      </c>
      <c r="DG42" s="22">
        <f t="shared" si="22"/>
        <v>16476.900000000001</v>
      </c>
      <c r="DH42" s="22">
        <f t="shared" si="23"/>
        <v>4028.4041666666667</v>
      </c>
      <c r="DI42" s="22">
        <f t="shared" si="24"/>
        <v>2064.8042999999998</v>
      </c>
      <c r="DJ42" s="22">
        <v>0</v>
      </c>
      <c r="DK42" s="22">
        <v>0</v>
      </c>
      <c r="DL42" s="22">
        <v>0</v>
      </c>
      <c r="DM42" s="22">
        <v>0</v>
      </c>
      <c r="DN42" s="22">
        <f t="shared" si="46"/>
        <v>0</v>
      </c>
      <c r="DO42" s="22">
        <v>0</v>
      </c>
      <c r="DP42" s="22">
        <v>0</v>
      </c>
      <c r="DQ42" s="22">
        <v>0</v>
      </c>
      <c r="DR42" s="22">
        <v>0</v>
      </c>
      <c r="DS42" s="22">
        <v>0</v>
      </c>
      <c r="DT42" s="22">
        <f t="shared" si="47"/>
        <v>0</v>
      </c>
      <c r="DU42" s="22">
        <v>0</v>
      </c>
      <c r="DV42" s="22">
        <v>0</v>
      </c>
      <c r="DW42" s="22">
        <v>0</v>
      </c>
      <c r="DX42" s="22">
        <v>0</v>
      </c>
      <c r="DY42" s="22">
        <v>0</v>
      </c>
      <c r="DZ42" s="22">
        <v>0</v>
      </c>
      <c r="EA42" s="22">
        <v>0</v>
      </c>
      <c r="EB42" s="22">
        <v>0</v>
      </c>
      <c r="EC42" s="22">
        <f t="shared" ref="EC42:ED51" si="53">DJ42+DM42+DP42+DS42+DV42+DY42</f>
        <v>0</v>
      </c>
      <c r="ED42" s="22">
        <f t="shared" si="53"/>
        <v>0</v>
      </c>
      <c r="EE42" s="22">
        <f t="shared" si="26"/>
        <v>0</v>
      </c>
      <c r="EH42" s="23"/>
      <c r="EJ42" s="23"/>
      <c r="EK42" s="23"/>
      <c r="EM42" s="23"/>
    </row>
    <row r="43" spans="1:143" s="24" customFormat="1" ht="22.5" customHeight="1" x14ac:dyDescent="0.2">
      <c r="A43" s="14">
        <v>34</v>
      </c>
      <c r="B43" s="31" t="s">
        <v>77</v>
      </c>
      <c r="C43" s="22">
        <v>2523.4708000000001</v>
      </c>
      <c r="D43" s="22">
        <v>5224.9247999999998</v>
      </c>
      <c r="E43" s="22">
        <f t="shared" si="27"/>
        <v>79997.5</v>
      </c>
      <c r="F43" s="22">
        <f t="shared" si="28"/>
        <v>18340.716666666664</v>
      </c>
      <c r="G43" s="22">
        <f t="shared" si="50"/>
        <v>5131.8139000000001</v>
      </c>
      <c r="H43" s="22">
        <f t="shared" si="1"/>
        <v>27.980443694039586</v>
      </c>
      <c r="I43" s="22">
        <f t="shared" si="2"/>
        <v>6.4149678427450851</v>
      </c>
      <c r="J43" s="22">
        <f t="shared" si="3"/>
        <v>33280.300000000003</v>
      </c>
      <c r="K43" s="22">
        <f t="shared" si="4"/>
        <v>6661.4166666666661</v>
      </c>
      <c r="L43" s="22">
        <f t="shared" si="5"/>
        <v>1238.7139</v>
      </c>
      <c r="M43" s="22">
        <f t="shared" si="6"/>
        <v>18.595352339967725</v>
      </c>
      <c r="N43" s="22">
        <f t="shared" si="7"/>
        <v>3.722063503033326</v>
      </c>
      <c r="O43" s="22">
        <f t="shared" si="8"/>
        <v>5160</v>
      </c>
      <c r="P43" s="22">
        <f t="shared" si="9"/>
        <v>1050</v>
      </c>
      <c r="Q43" s="22">
        <f t="shared" si="10"/>
        <v>733.33489999999995</v>
      </c>
      <c r="R43" s="22">
        <f t="shared" si="11"/>
        <v>69.841419047619041</v>
      </c>
      <c r="S43" s="22">
        <f t="shared" si="12"/>
        <v>14.211916666666665</v>
      </c>
      <c r="T43" s="22">
        <v>360</v>
      </c>
      <c r="U43" s="22">
        <f t="shared" si="48"/>
        <v>90</v>
      </c>
      <c r="V43" s="22">
        <v>16.0459</v>
      </c>
      <c r="W43" s="22">
        <f t="shared" si="29"/>
        <v>17.828777777777777</v>
      </c>
      <c r="X43" s="22">
        <f t="shared" si="30"/>
        <v>4.4571944444444442</v>
      </c>
      <c r="Y43" s="22">
        <v>4212</v>
      </c>
      <c r="Z43" s="22">
        <v>600</v>
      </c>
      <c r="AA43" s="22">
        <v>186.19499999999999</v>
      </c>
      <c r="AB43" s="22">
        <f t="shared" si="13"/>
        <v>31.032499999999995</v>
      </c>
      <c r="AC43" s="22">
        <f t="shared" si="14"/>
        <v>4.4205840455840448</v>
      </c>
      <c r="AD43" s="22">
        <v>4800</v>
      </c>
      <c r="AE43" s="22">
        <f t="shared" si="31"/>
        <v>960</v>
      </c>
      <c r="AF43" s="22">
        <v>717.28899999999999</v>
      </c>
      <c r="AG43" s="22">
        <f t="shared" si="32"/>
        <v>74.717604166666661</v>
      </c>
      <c r="AH43" s="22">
        <f t="shared" si="33"/>
        <v>14.943520833333332</v>
      </c>
      <c r="AI43" s="22">
        <v>484.4</v>
      </c>
      <c r="AJ43" s="22">
        <v>116</v>
      </c>
      <c r="AK43" s="22">
        <v>10</v>
      </c>
      <c r="AL43" s="22">
        <f t="shared" si="15"/>
        <v>8.6206896551724146</v>
      </c>
      <c r="AM43" s="22">
        <f t="shared" si="16"/>
        <v>2.0644095788604462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46717.2</v>
      </c>
      <c r="AZ43" s="22">
        <f t="shared" si="34"/>
        <v>11679.3</v>
      </c>
      <c r="BA43" s="22">
        <v>3893.1</v>
      </c>
      <c r="BB43" s="22">
        <v>0</v>
      </c>
      <c r="BC43" s="22">
        <v>0</v>
      </c>
      <c r="BD43" s="22">
        <v>0</v>
      </c>
      <c r="BE43" s="22">
        <v>0</v>
      </c>
      <c r="BF43" s="22">
        <f t="shared" si="35"/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f t="shared" si="51"/>
        <v>165.9</v>
      </c>
      <c r="BO43" s="22">
        <f t="shared" si="51"/>
        <v>50</v>
      </c>
      <c r="BP43" s="22">
        <f t="shared" si="52"/>
        <v>0</v>
      </c>
      <c r="BQ43" s="22">
        <f t="shared" si="20"/>
        <v>0</v>
      </c>
      <c r="BR43" s="22">
        <f t="shared" si="21"/>
        <v>0</v>
      </c>
      <c r="BS43" s="22">
        <v>165.9</v>
      </c>
      <c r="BT43" s="22">
        <v>50</v>
      </c>
      <c r="BU43" s="22">
        <v>0</v>
      </c>
      <c r="BV43" s="22">
        <v>0</v>
      </c>
      <c r="BW43" s="22">
        <f t="shared" si="37"/>
        <v>0</v>
      </c>
      <c r="BX43" s="22">
        <v>0</v>
      </c>
      <c r="BY43" s="22">
        <v>0</v>
      </c>
      <c r="BZ43" s="22">
        <f t="shared" si="38"/>
        <v>0</v>
      </c>
      <c r="CA43" s="22">
        <v>0</v>
      </c>
      <c r="CB43" s="22">
        <v>0</v>
      </c>
      <c r="CC43" s="22">
        <f t="shared" si="39"/>
        <v>0</v>
      </c>
      <c r="CD43" s="22">
        <v>0</v>
      </c>
      <c r="CE43" s="22">
        <v>0</v>
      </c>
      <c r="CF43" s="22">
        <v>0</v>
      </c>
      <c r="CG43" s="22">
        <v>0</v>
      </c>
      <c r="CH43" s="22">
        <v>0</v>
      </c>
      <c r="CI43" s="22">
        <f t="shared" si="40"/>
        <v>0</v>
      </c>
      <c r="CJ43" s="22">
        <v>0</v>
      </c>
      <c r="CK43" s="22">
        <v>0</v>
      </c>
      <c r="CL43" s="22">
        <f t="shared" si="41"/>
        <v>0</v>
      </c>
      <c r="CM43" s="22">
        <v>0</v>
      </c>
      <c r="CN43" s="22">
        <v>9000</v>
      </c>
      <c r="CO43" s="22">
        <f t="shared" si="42"/>
        <v>1875</v>
      </c>
      <c r="CP43" s="22">
        <v>218.184</v>
      </c>
      <c r="CQ43" s="22">
        <v>3800</v>
      </c>
      <c r="CR43" s="22">
        <v>860</v>
      </c>
      <c r="CS43" s="22">
        <v>218.184</v>
      </c>
      <c r="CT43" s="22">
        <v>13000</v>
      </c>
      <c r="CU43" s="22">
        <f t="shared" si="43"/>
        <v>2708.333333333333</v>
      </c>
      <c r="CV43" s="22">
        <v>91</v>
      </c>
      <c r="CW43" s="22">
        <v>0</v>
      </c>
      <c r="CX43" s="22">
        <f t="shared" si="44"/>
        <v>0</v>
      </c>
      <c r="CY43" s="22">
        <v>0</v>
      </c>
      <c r="CZ43" s="22">
        <v>0</v>
      </c>
      <c r="DA43" s="22">
        <v>0</v>
      </c>
      <c r="DB43" s="22">
        <v>0</v>
      </c>
      <c r="DC43" s="22">
        <v>1258</v>
      </c>
      <c r="DD43" s="22">
        <f t="shared" si="45"/>
        <v>262.08333333333331</v>
      </c>
      <c r="DE43" s="22">
        <v>0</v>
      </c>
      <c r="DF43" s="22">
        <v>0</v>
      </c>
      <c r="DG43" s="22">
        <f t="shared" si="22"/>
        <v>79997.5</v>
      </c>
      <c r="DH43" s="22">
        <f t="shared" si="23"/>
        <v>18340.716666666664</v>
      </c>
      <c r="DI43" s="22">
        <f t="shared" si="24"/>
        <v>5131.8139000000001</v>
      </c>
      <c r="DJ43" s="22">
        <v>0</v>
      </c>
      <c r="DK43" s="22">
        <v>0</v>
      </c>
      <c r="DL43" s="22">
        <v>0</v>
      </c>
      <c r="DM43" s="22">
        <v>0</v>
      </c>
      <c r="DN43" s="22">
        <f t="shared" si="46"/>
        <v>0</v>
      </c>
      <c r="DO43" s="22">
        <v>0</v>
      </c>
      <c r="DP43" s="22">
        <v>0</v>
      </c>
      <c r="DQ43" s="22">
        <v>0</v>
      </c>
      <c r="DR43" s="22">
        <v>0</v>
      </c>
      <c r="DS43" s="22">
        <v>0</v>
      </c>
      <c r="DT43" s="22">
        <f t="shared" si="47"/>
        <v>0</v>
      </c>
      <c r="DU43" s="22">
        <v>0</v>
      </c>
      <c r="DV43" s="22">
        <v>0</v>
      </c>
      <c r="DW43" s="22">
        <v>0</v>
      </c>
      <c r="DX43" s="22">
        <v>0</v>
      </c>
      <c r="DY43" s="22">
        <v>0</v>
      </c>
      <c r="DZ43" s="22">
        <v>0</v>
      </c>
      <c r="EA43" s="22">
        <v>0</v>
      </c>
      <c r="EB43" s="22">
        <v>0</v>
      </c>
      <c r="EC43" s="22">
        <f t="shared" si="53"/>
        <v>0</v>
      </c>
      <c r="ED43" s="22">
        <f t="shared" si="53"/>
        <v>0</v>
      </c>
      <c r="EE43" s="22">
        <f t="shared" si="26"/>
        <v>0</v>
      </c>
      <c r="EH43" s="23"/>
      <c r="EJ43" s="23"/>
      <c r="EK43" s="23"/>
      <c r="EM43" s="23"/>
    </row>
    <row r="44" spans="1:143" s="24" customFormat="1" ht="22.5" customHeight="1" x14ac:dyDescent="0.2">
      <c r="A44" s="14">
        <v>35</v>
      </c>
      <c r="B44" s="32" t="s">
        <v>78</v>
      </c>
      <c r="C44" s="22">
        <v>8340.9451000000008</v>
      </c>
      <c r="D44" s="22">
        <v>9285.3011999999999</v>
      </c>
      <c r="E44" s="22">
        <f t="shared" si="27"/>
        <v>34252.400000000001</v>
      </c>
      <c r="F44" s="22">
        <f t="shared" si="28"/>
        <v>8366.6</v>
      </c>
      <c r="G44" s="22">
        <f t="shared" si="50"/>
        <v>2856.8660999999997</v>
      </c>
      <c r="H44" s="22">
        <f t="shared" si="1"/>
        <v>34.146082040494342</v>
      </c>
      <c r="I44" s="22">
        <f t="shared" si="2"/>
        <v>8.340630437575177</v>
      </c>
      <c r="J44" s="22">
        <f t="shared" si="3"/>
        <v>9926</v>
      </c>
      <c r="K44" s="22">
        <f t="shared" si="4"/>
        <v>2285</v>
      </c>
      <c r="L44" s="22">
        <f t="shared" si="5"/>
        <v>829.66610000000003</v>
      </c>
      <c r="M44" s="22">
        <f t="shared" si="6"/>
        <v>36.309238512035016</v>
      </c>
      <c r="N44" s="22">
        <f t="shared" si="7"/>
        <v>8.3585140036268388</v>
      </c>
      <c r="O44" s="22">
        <f t="shared" si="8"/>
        <v>4166</v>
      </c>
      <c r="P44" s="22">
        <f t="shared" si="9"/>
        <v>1050</v>
      </c>
      <c r="Q44" s="22">
        <f t="shared" si="10"/>
        <v>459.64709999999997</v>
      </c>
      <c r="R44" s="22">
        <f t="shared" si="11"/>
        <v>43.775914285714286</v>
      </c>
      <c r="S44" s="22">
        <f t="shared" si="12"/>
        <v>11.03329572731637</v>
      </c>
      <c r="T44" s="22">
        <v>66</v>
      </c>
      <c r="U44" s="22">
        <f t="shared" si="48"/>
        <v>16.5</v>
      </c>
      <c r="V44" s="22">
        <v>3.7181000000000002</v>
      </c>
      <c r="W44" s="22">
        <f t="shared" si="29"/>
        <v>22.533939393939395</v>
      </c>
      <c r="X44" s="22">
        <f t="shared" si="30"/>
        <v>5.6334848484848488</v>
      </c>
      <c r="Y44" s="22">
        <v>3100</v>
      </c>
      <c r="Z44" s="22">
        <v>780</v>
      </c>
      <c r="AA44" s="22">
        <v>327.12900000000002</v>
      </c>
      <c r="AB44" s="22">
        <f t="shared" si="13"/>
        <v>41.939615384615387</v>
      </c>
      <c r="AC44" s="22">
        <f t="shared" si="14"/>
        <v>10.552548387096774</v>
      </c>
      <c r="AD44" s="22">
        <v>4100</v>
      </c>
      <c r="AE44" s="22">
        <v>1033.5</v>
      </c>
      <c r="AF44" s="22">
        <v>455.92899999999997</v>
      </c>
      <c r="AG44" s="22">
        <f t="shared" si="32"/>
        <v>44.115045960328978</v>
      </c>
      <c r="AH44" s="22">
        <f t="shared" si="33"/>
        <v>11.120219512195122</v>
      </c>
      <c r="AI44" s="22">
        <v>350</v>
      </c>
      <c r="AJ44" s="22">
        <v>80</v>
      </c>
      <c r="AK44" s="22">
        <v>20</v>
      </c>
      <c r="AL44" s="22">
        <f t="shared" si="15"/>
        <v>25</v>
      </c>
      <c r="AM44" s="22">
        <f t="shared" si="16"/>
        <v>5.7142857142857144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24326.400000000001</v>
      </c>
      <c r="AZ44" s="22">
        <f t="shared" si="34"/>
        <v>6081.6</v>
      </c>
      <c r="BA44" s="22">
        <v>2027.2</v>
      </c>
      <c r="BB44" s="22">
        <v>0</v>
      </c>
      <c r="BC44" s="22">
        <v>0</v>
      </c>
      <c r="BD44" s="22">
        <v>0</v>
      </c>
      <c r="BE44" s="22">
        <v>0</v>
      </c>
      <c r="BF44" s="22">
        <f t="shared" si="35"/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f t="shared" si="51"/>
        <v>510</v>
      </c>
      <c r="BO44" s="22">
        <f t="shared" si="51"/>
        <v>0</v>
      </c>
      <c r="BP44" s="22">
        <f t="shared" si="52"/>
        <v>3</v>
      </c>
      <c r="BQ44" s="22">
        <v>0</v>
      </c>
      <c r="BR44" s="22">
        <f t="shared" si="21"/>
        <v>0.58823529411764708</v>
      </c>
      <c r="BS44" s="22">
        <v>510</v>
      </c>
      <c r="BT44" s="22">
        <v>0</v>
      </c>
      <c r="BU44" s="22">
        <v>3</v>
      </c>
      <c r="BV44" s="22">
        <v>0</v>
      </c>
      <c r="BW44" s="22">
        <f t="shared" si="37"/>
        <v>0</v>
      </c>
      <c r="BX44" s="22">
        <v>0</v>
      </c>
      <c r="BY44" s="22">
        <v>0</v>
      </c>
      <c r="BZ44" s="22">
        <f t="shared" si="38"/>
        <v>0</v>
      </c>
      <c r="CA44" s="22">
        <v>0</v>
      </c>
      <c r="CB44" s="22">
        <v>0</v>
      </c>
      <c r="CC44" s="22">
        <f t="shared" si="39"/>
        <v>0</v>
      </c>
      <c r="CD44" s="22">
        <v>0</v>
      </c>
      <c r="CE44" s="22">
        <v>0</v>
      </c>
      <c r="CF44" s="22">
        <v>0</v>
      </c>
      <c r="CG44" s="22">
        <v>0</v>
      </c>
      <c r="CH44" s="22">
        <v>0</v>
      </c>
      <c r="CI44" s="22">
        <f t="shared" si="40"/>
        <v>0</v>
      </c>
      <c r="CJ44" s="22">
        <v>0</v>
      </c>
      <c r="CK44" s="22">
        <v>0</v>
      </c>
      <c r="CL44" s="22">
        <f t="shared" si="41"/>
        <v>0</v>
      </c>
      <c r="CM44" s="22">
        <v>0</v>
      </c>
      <c r="CN44" s="22">
        <v>1600</v>
      </c>
      <c r="CO44" s="22">
        <f t="shared" si="42"/>
        <v>333.33333333333337</v>
      </c>
      <c r="CP44" s="22">
        <v>3</v>
      </c>
      <c r="CQ44" s="22">
        <v>1300</v>
      </c>
      <c r="CR44" s="22">
        <v>250</v>
      </c>
      <c r="CS44" s="22">
        <v>3</v>
      </c>
      <c r="CT44" s="22">
        <v>0</v>
      </c>
      <c r="CU44" s="22">
        <f t="shared" si="43"/>
        <v>0</v>
      </c>
      <c r="CV44" s="22">
        <v>0</v>
      </c>
      <c r="CW44" s="22">
        <v>0</v>
      </c>
      <c r="CX44" s="22">
        <f t="shared" si="44"/>
        <v>0</v>
      </c>
      <c r="CY44" s="22">
        <v>0</v>
      </c>
      <c r="CZ44" s="22">
        <v>0</v>
      </c>
      <c r="DA44" s="22">
        <v>0</v>
      </c>
      <c r="DB44" s="22">
        <v>0</v>
      </c>
      <c r="DC44" s="22">
        <v>200</v>
      </c>
      <c r="DD44" s="22">
        <f t="shared" si="45"/>
        <v>41.666666666666671</v>
      </c>
      <c r="DE44" s="22">
        <v>16.89</v>
      </c>
      <c r="DF44" s="22">
        <v>0</v>
      </c>
      <c r="DG44" s="22">
        <f t="shared" si="22"/>
        <v>34252.400000000001</v>
      </c>
      <c r="DH44" s="22">
        <f t="shared" si="23"/>
        <v>8366.6</v>
      </c>
      <c r="DI44" s="22">
        <f t="shared" si="24"/>
        <v>2856.8660999999997</v>
      </c>
      <c r="DJ44" s="22">
        <v>0</v>
      </c>
      <c r="DK44" s="22">
        <v>0</v>
      </c>
      <c r="DL44" s="22">
        <v>0</v>
      </c>
      <c r="DM44" s="22">
        <v>0</v>
      </c>
      <c r="DN44" s="22">
        <f t="shared" si="46"/>
        <v>0</v>
      </c>
      <c r="DO44" s="22">
        <v>0</v>
      </c>
      <c r="DP44" s="22">
        <v>0</v>
      </c>
      <c r="DQ44" s="22">
        <v>0</v>
      </c>
      <c r="DR44" s="22">
        <v>0</v>
      </c>
      <c r="DS44" s="22">
        <v>0</v>
      </c>
      <c r="DT44" s="22">
        <f t="shared" si="47"/>
        <v>0</v>
      </c>
      <c r="DU44" s="22">
        <v>0</v>
      </c>
      <c r="DV44" s="22">
        <v>0</v>
      </c>
      <c r="DW44" s="22">
        <v>0</v>
      </c>
      <c r="DX44" s="22">
        <v>0</v>
      </c>
      <c r="DY44" s="22">
        <v>0</v>
      </c>
      <c r="DZ44" s="22">
        <v>0</v>
      </c>
      <c r="EA44" s="22">
        <v>0</v>
      </c>
      <c r="EB44" s="22">
        <v>0</v>
      </c>
      <c r="EC44" s="22">
        <f t="shared" si="53"/>
        <v>0</v>
      </c>
      <c r="ED44" s="22">
        <f t="shared" si="53"/>
        <v>0</v>
      </c>
      <c r="EE44" s="22">
        <f t="shared" si="26"/>
        <v>0</v>
      </c>
      <c r="EH44" s="23"/>
      <c r="EJ44" s="23"/>
      <c r="EK44" s="23"/>
      <c r="EM44" s="23"/>
    </row>
    <row r="45" spans="1:143" s="24" customFormat="1" ht="22.5" customHeight="1" x14ac:dyDescent="0.2">
      <c r="A45" s="14">
        <v>36</v>
      </c>
      <c r="B45" s="31" t="s">
        <v>79</v>
      </c>
      <c r="C45" s="22">
        <v>25722.728299999999</v>
      </c>
      <c r="D45" s="22">
        <v>14684.5682</v>
      </c>
      <c r="E45" s="22">
        <f t="shared" si="27"/>
        <v>219387.4</v>
      </c>
      <c r="F45" s="22">
        <f t="shared" si="28"/>
        <v>43356.333333333328</v>
      </c>
      <c r="G45" s="22">
        <f t="shared" si="50"/>
        <v>17160.340799999998</v>
      </c>
      <c r="H45" s="22">
        <f t="shared" si="1"/>
        <v>39.579778732826419</v>
      </c>
      <c r="I45" s="22">
        <f t="shared" si="2"/>
        <v>7.821935443876904</v>
      </c>
      <c r="J45" s="22">
        <f t="shared" si="3"/>
        <v>126345.4</v>
      </c>
      <c r="K45" s="22">
        <f t="shared" si="4"/>
        <v>20095.833333333332</v>
      </c>
      <c r="L45" s="22">
        <f t="shared" si="5"/>
        <v>9406.8407999999999</v>
      </c>
      <c r="M45" s="22">
        <f t="shared" si="6"/>
        <v>46.809906531204646</v>
      </c>
      <c r="N45" s="22">
        <f t="shared" si="7"/>
        <v>7.4453369889208476</v>
      </c>
      <c r="O45" s="22">
        <f t="shared" si="8"/>
        <v>46855.4</v>
      </c>
      <c r="P45" s="22">
        <f t="shared" si="9"/>
        <v>6500</v>
      </c>
      <c r="Q45" s="22">
        <f t="shared" si="10"/>
        <v>5139.2988000000005</v>
      </c>
      <c r="R45" s="22">
        <f t="shared" si="11"/>
        <v>79.066135384615393</v>
      </c>
      <c r="S45" s="22">
        <f t="shared" si="12"/>
        <v>10.968423703564586</v>
      </c>
      <c r="T45" s="22">
        <v>15155.6</v>
      </c>
      <c r="U45" s="22">
        <f t="shared" si="48"/>
        <v>3788.9</v>
      </c>
      <c r="V45" s="22">
        <v>2336.2777999999998</v>
      </c>
      <c r="W45" s="22">
        <f t="shared" si="29"/>
        <v>61.661110084721152</v>
      </c>
      <c r="X45" s="22">
        <f t="shared" si="30"/>
        <v>15.415277521180288</v>
      </c>
      <c r="Y45" s="22">
        <v>18150</v>
      </c>
      <c r="Z45" s="22">
        <v>1800</v>
      </c>
      <c r="AA45" s="22">
        <v>733.60299999999995</v>
      </c>
      <c r="AB45" s="22">
        <f t="shared" si="13"/>
        <v>40.755722222222218</v>
      </c>
      <c r="AC45" s="22">
        <f t="shared" si="14"/>
        <v>4.0418898071625335</v>
      </c>
      <c r="AD45" s="22">
        <v>31699.8</v>
      </c>
      <c r="AE45" s="22">
        <v>2711.1</v>
      </c>
      <c r="AF45" s="22">
        <v>2803.0210000000002</v>
      </c>
      <c r="AG45" s="22">
        <f t="shared" si="32"/>
        <v>103.39054258419094</v>
      </c>
      <c r="AH45" s="22">
        <f t="shared" si="33"/>
        <v>8.8423933274026982</v>
      </c>
      <c r="AI45" s="22">
        <v>5500</v>
      </c>
      <c r="AJ45" s="22">
        <v>1100</v>
      </c>
      <c r="AK45" s="22">
        <v>620.79999999999995</v>
      </c>
      <c r="AL45" s="22">
        <f t="shared" si="15"/>
        <v>56.43636363636363</v>
      </c>
      <c r="AM45" s="22">
        <f t="shared" si="16"/>
        <v>11.287272727272727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93042</v>
      </c>
      <c r="AZ45" s="22">
        <f t="shared" si="34"/>
        <v>23260.5</v>
      </c>
      <c r="BA45" s="22">
        <v>7753.5</v>
      </c>
      <c r="BB45" s="22">
        <v>0</v>
      </c>
      <c r="BC45" s="22">
        <v>0</v>
      </c>
      <c r="BD45" s="22">
        <v>0</v>
      </c>
      <c r="BE45" s="22">
        <v>0</v>
      </c>
      <c r="BF45" s="22">
        <f t="shared" si="35"/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f t="shared" si="51"/>
        <v>16500</v>
      </c>
      <c r="BO45" s="22">
        <f t="shared" si="51"/>
        <v>2500</v>
      </c>
      <c r="BP45" s="22">
        <f t="shared" si="52"/>
        <v>1024.317</v>
      </c>
      <c r="BQ45" s="22">
        <f t="shared" si="20"/>
        <v>40.972679999999997</v>
      </c>
      <c r="BR45" s="22">
        <f t="shared" si="21"/>
        <v>6.2079818181818176</v>
      </c>
      <c r="BS45" s="22">
        <v>15000</v>
      </c>
      <c r="BT45" s="22">
        <v>2187.5</v>
      </c>
      <c r="BU45" s="22">
        <v>934.61699999999996</v>
      </c>
      <c r="BV45" s="22">
        <v>0</v>
      </c>
      <c r="BW45" s="22">
        <f t="shared" si="37"/>
        <v>0</v>
      </c>
      <c r="BX45" s="22">
        <v>0</v>
      </c>
      <c r="BY45" s="22">
        <v>0</v>
      </c>
      <c r="BZ45" s="22">
        <f t="shared" si="38"/>
        <v>0</v>
      </c>
      <c r="CA45" s="22">
        <v>0</v>
      </c>
      <c r="CB45" s="22">
        <v>1500</v>
      </c>
      <c r="CC45" s="22">
        <f t="shared" si="39"/>
        <v>312.5</v>
      </c>
      <c r="CD45" s="22">
        <v>89.7</v>
      </c>
      <c r="CE45" s="22">
        <v>0</v>
      </c>
      <c r="CF45" s="22">
        <v>0</v>
      </c>
      <c r="CG45" s="22">
        <v>0</v>
      </c>
      <c r="CH45" s="22">
        <v>0</v>
      </c>
      <c r="CI45" s="22">
        <f t="shared" si="40"/>
        <v>0</v>
      </c>
      <c r="CJ45" s="22">
        <v>0</v>
      </c>
      <c r="CK45" s="22">
        <v>0</v>
      </c>
      <c r="CL45" s="22">
        <f t="shared" si="41"/>
        <v>0</v>
      </c>
      <c r="CM45" s="22">
        <v>0</v>
      </c>
      <c r="CN45" s="22">
        <v>38000</v>
      </c>
      <c r="CO45" s="22">
        <f t="shared" si="42"/>
        <v>7916.6666666666661</v>
      </c>
      <c r="CP45" s="22">
        <v>1888.8219999999999</v>
      </c>
      <c r="CQ45" s="22">
        <v>11000</v>
      </c>
      <c r="CR45" s="22">
        <v>1500</v>
      </c>
      <c r="CS45" s="22">
        <v>514.79200000000003</v>
      </c>
      <c r="CT45" s="22">
        <v>0</v>
      </c>
      <c r="CU45" s="22">
        <f t="shared" si="43"/>
        <v>0</v>
      </c>
      <c r="CV45" s="22">
        <v>0</v>
      </c>
      <c r="CW45" s="22">
        <v>0</v>
      </c>
      <c r="CX45" s="22">
        <f t="shared" si="44"/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1340</v>
      </c>
      <c r="DD45" s="22">
        <f t="shared" si="45"/>
        <v>279.16666666666669</v>
      </c>
      <c r="DE45" s="22">
        <v>0</v>
      </c>
      <c r="DF45" s="22">
        <v>0</v>
      </c>
      <c r="DG45" s="22">
        <f t="shared" si="22"/>
        <v>219387.4</v>
      </c>
      <c r="DH45" s="22">
        <f t="shared" si="23"/>
        <v>43356.333333333328</v>
      </c>
      <c r="DI45" s="22">
        <f t="shared" si="24"/>
        <v>17160.340799999998</v>
      </c>
      <c r="DJ45" s="22">
        <v>0</v>
      </c>
      <c r="DK45" s="22">
        <v>0</v>
      </c>
      <c r="DL45" s="22">
        <v>0</v>
      </c>
      <c r="DM45" s="22">
        <v>0</v>
      </c>
      <c r="DN45" s="22">
        <f t="shared" si="46"/>
        <v>0</v>
      </c>
      <c r="DO45" s="22">
        <v>0</v>
      </c>
      <c r="DP45" s="22">
        <v>0</v>
      </c>
      <c r="DQ45" s="22">
        <v>0</v>
      </c>
      <c r="DR45" s="22">
        <v>0</v>
      </c>
      <c r="DS45" s="22">
        <v>0</v>
      </c>
      <c r="DT45" s="22">
        <f t="shared" si="47"/>
        <v>0</v>
      </c>
      <c r="DU45" s="22">
        <v>0</v>
      </c>
      <c r="DV45" s="22">
        <v>0</v>
      </c>
      <c r="DW45" s="22">
        <v>0</v>
      </c>
      <c r="DX45" s="22">
        <v>0</v>
      </c>
      <c r="DY45" s="22">
        <v>0</v>
      </c>
      <c r="DZ45" s="22">
        <v>0</v>
      </c>
      <c r="EA45" s="22">
        <v>0</v>
      </c>
      <c r="EB45" s="22">
        <v>0</v>
      </c>
      <c r="EC45" s="22">
        <f t="shared" si="53"/>
        <v>0</v>
      </c>
      <c r="ED45" s="22">
        <f t="shared" si="53"/>
        <v>0</v>
      </c>
      <c r="EE45" s="22">
        <f t="shared" si="26"/>
        <v>0</v>
      </c>
      <c r="EH45" s="23"/>
      <c r="EJ45" s="23"/>
      <c r="EK45" s="23"/>
      <c r="EM45" s="23"/>
    </row>
    <row r="46" spans="1:143" s="24" customFormat="1" ht="22.5" customHeight="1" x14ac:dyDescent="0.2">
      <c r="A46" s="14">
        <v>37</v>
      </c>
      <c r="B46" s="31" t="s">
        <v>80</v>
      </c>
      <c r="C46" s="22">
        <v>11444.663</v>
      </c>
      <c r="D46" s="22">
        <v>2031.7370000000001</v>
      </c>
      <c r="E46" s="22">
        <f t="shared" si="27"/>
        <v>66368.899999999994</v>
      </c>
      <c r="F46" s="22">
        <f t="shared" si="28"/>
        <v>14129.537499999999</v>
      </c>
      <c r="G46" s="22">
        <f t="shared" si="50"/>
        <v>4415.0573999999997</v>
      </c>
      <c r="H46" s="22">
        <f t="shared" si="1"/>
        <v>31.247005784867337</v>
      </c>
      <c r="I46" s="22">
        <f t="shared" si="2"/>
        <v>6.6522985916596484</v>
      </c>
      <c r="J46" s="22">
        <f t="shared" si="3"/>
        <v>23258</v>
      </c>
      <c r="K46" s="22">
        <f t="shared" si="4"/>
        <v>3702</v>
      </c>
      <c r="L46" s="22">
        <f t="shared" si="5"/>
        <v>1522.8573999999999</v>
      </c>
      <c r="M46" s="22">
        <f t="shared" si="6"/>
        <v>41.136072393300914</v>
      </c>
      <c r="N46" s="22">
        <f t="shared" si="7"/>
        <v>6.5476713388941441</v>
      </c>
      <c r="O46" s="22">
        <f t="shared" si="8"/>
        <v>9600</v>
      </c>
      <c r="P46" s="22">
        <f t="shared" si="9"/>
        <v>1200</v>
      </c>
      <c r="Q46" s="22">
        <f t="shared" si="10"/>
        <v>692.73140000000001</v>
      </c>
      <c r="R46" s="22">
        <f t="shared" si="11"/>
        <v>57.72761666666667</v>
      </c>
      <c r="S46" s="22">
        <f t="shared" si="12"/>
        <v>7.2159520833333337</v>
      </c>
      <c r="T46" s="22">
        <v>1900</v>
      </c>
      <c r="U46" s="22">
        <f t="shared" si="48"/>
        <v>475</v>
      </c>
      <c r="V46" s="22">
        <v>338.66640000000001</v>
      </c>
      <c r="W46" s="22">
        <f t="shared" si="29"/>
        <v>71.298189473684218</v>
      </c>
      <c r="X46" s="22">
        <f t="shared" si="30"/>
        <v>17.824547368421054</v>
      </c>
      <c r="Y46" s="22">
        <v>2500</v>
      </c>
      <c r="Z46" s="22">
        <v>300</v>
      </c>
      <c r="AA46" s="22">
        <v>53.5</v>
      </c>
      <c r="AB46" s="22">
        <f t="shared" si="13"/>
        <v>17.833333333333336</v>
      </c>
      <c r="AC46" s="22">
        <f t="shared" si="14"/>
        <v>2.1399999999999997</v>
      </c>
      <c r="AD46" s="22">
        <v>7700</v>
      </c>
      <c r="AE46" s="22">
        <v>725</v>
      </c>
      <c r="AF46" s="22">
        <v>354.065</v>
      </c>
      <c r="AG46" s="22">
        <f t="shared" si="32"/>
        <v>48.836551724137934</v>
      </c>
      <c r="AH46" s="22">
        <f t="shared" si="33"/>
        <v>4.5982467532467535</v>
      </c>
      <c r="AI46" s="22">
        <v>810</v>
      </c>
      <c r="AJ46" s="22">
        <v>177</v>
      </c>
      <c r="AK46" s="22">
        <v>81.5</v>
      </c>
      <c r="AL46" s="22">
        <f t="shared" si="15"/>
        <v>46.045197740112989</v>
      </c>
      <c r="AM46" s="22">
        <f t="shared" si="16"/>
        <v>10.061728395061728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34706.399999999994</v>
      </c>
      <c r="AZ46" s="22">
        <f t="shared" si="34"/>
        <v>8676.5999999999985</v>
      </c>
      <c r="BA46" s="22">
        <v>2892.2</v>
      </c>
      <c r="BB46" s="22">
        <v>0</v>
      </c>
      <c r="BC46" s="22">
        <v>0</v>
      </c>
      <c r="BD46" s="22">
        <v>0</v>
      </c>
      <c r="BE46" s="22">
        <v>0</v>
      </c>
      <c r="BF46" s="22">
        <f t="shared" si="35"/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f t="shared" si="51"/>
        <v>2188</v>
      </c>
      <c r="BO46" s="22">
        <f t="shared" si="51"/>
        <v>325</v>
      </c>
      <c r="BP46" s="22">
        <f t="shared" si="52"/>
        <v>98.932999999999993</v>
      </c>
      <c r="BQ46" s="22">
        <f t="shared" si="20"/>
        <v>30.440923076923077</v>
      </c>
      <c r="BR46" s="22">
        <f t="shared" si="21"/>
        <v>4.5216179159049359</v>
      </c>
      <c r="BS46" s="22">
        <v>1108</v>
      </c>
      <c r="BT46" s="22">
        <v>100</v>
      </c>
      <c r="BU46" s="22">
        <v>48.933</v>
      </c>
      <c r="BV46" s="22">
        <v>0</v>
      </c>
      <c r="BW46" s="22">
        <f t="shared" si="37"/>
        <v>0</v>
      </c>
      <c r="BX46" s="22">
        <v>0</v>
      </c>
      <c r="BY46" s="22">
        <v>0</v>
      </c>
      <c r="BZ46" s="22">
        <f t="shared" si="38"/>
        <v>0</v>
      </c>
      <c r="CA46" s="22">
        <v>0</v>
      </c>
      <c r="CB46" s="22">
        <v>1080</v>
      </c>
      <c r="CC46" s="22">
        <f t="shared" si="39"/>
        <v>225</v>
      </c>
      <c r="CD46" s="22">
        <v>50</v>
      </c>
      <c r="CE46" s="22">
        <v>0</v>
      </c>
      <c r="CF46" s="22">
        <v>0</v>
      </c>
      <c r="CG46" s="22">
        <v>0</v>
      </c>
      <c r="CH46" s="22">
        <v>0</v>
      </c>
      <c r="CI46" s="22">
        <f t="shared" si="40"/>
        <v>0</v>
      </c>
      <c r="CJ46" s="22">
        <v>0</v>
      </c>
      <c r="CK46" s="22">
        <v>0</v>
      </c>
      <c r="CL46" s="22">
        <f t="shared" si="41"/>
        <v>0</v>
      </c>
      <c r="CM46" s="22">
        <v>0</v>
      </c>
      <c r="CN46" s="22">
        <v>6860</v>
      </c>
      <c r="CO46" s="22">
        <f t="shared" si="42"/>
        <v>1429.1666666666665</v>
      </c>
      <c r="CP46" s="22">
        <v>97.7</v>
      </c>
      <c r="CQ46" s="22">
        <v>2800</v>
      </c>
      <c r="CR46" s="22">
        <v>500</v>
      </c>
      <c r="CS46" s="22">
        <v>97.7</v>
      </c>
      <c r="CT46" s="22">
        <v>1000</v>
      </c>
      <c r="CU46" s="22">
        <f t="shared" si="43"/>
        <v>208.33333333333331</v>
      </c>
      <c r="CV46" s="22">
        <v>357.39299999999997</v>
      </c>
      <c r="CW46" s="22">
        <v>100</v>
      </c>
      <c r="CX46" s="22">
        <f t="shared" si="44"/>
        <v>20.833333333333336</v>
      </c>
      <c r="CY46" s="22">
        <v>126.1</v>
      </c>
      <c r="CZ46" s="22">
        <v>0</v>
      </c>
      <c r="DA46" s="22">
        <v>0</v>
      </c>
      <c r="DB46" s="22">
        <v>0</v>
      </c>
      <c r="DC46" s="22">
        <v>200</v>
      </c>
      <c r="DD46" s="22">
        <f t="shared" si="45"/>
        <v>41.666666666666671</v>
      </c>
      <c r="DE46" s="22">
        <v>15</v>
      </c>
      <c r="DF46" s="22">
        <v>0</v>
      </c>
      <c r="DG46" s="22">
        <f t="shared" si="22"/>
        <v>57964.399999999994</v>
      </c>
      <c r="DH46" s="22">
        <f t="shared" si="23"/>
        <v>12378.599999999999</v>
      </c>
      <c r="DI46" s="22">
        <f t="shared" si="24"/>
        <v>4415.0573999999997</v>
      </c>
      <c r="DJ46" s="22">
        <v>0</v>
      </c>
      <c r="DK46" s="22">
        <v>0</v>
      </c>
      <c r="DL46" s="22">
        <v>0</v>
      </c>
      <c r="DM46" s="22">
        <v>8404.5</v>
      </c>
      <c r="DN46" s="22">
        <f t="shared" si="46"/>
        <v>1750.9375</v>
      </c>
      <c r="DO46" s="22">
        <v>0</v>
      </c>
      <c r="DP46" s="22">
        <v>0</v>
      </c>
      <c r="DQ46" s="22">
        <v>0</v>
      </c>
      <c r="DR46" s="22">
        <v>0</v>
      </c>
      <c r="DS46" s="22">
        <v>0</v>
      </c>
      <c r="DT46" s="22">
        <f t="shared" si="47"/>
        <v>0</v>
      </c>
      <c r="DU46" s="22">
        <v>0</v>
      </c>
      <c r="DV46" s="22">
        <v>0</v>
      </c>
      <c r="DW46" s="22">
        <v>0</v>
      </c>
      <c r="DX46" s="22">
        <v>0</v>
      </c>
      <c r="DY46" s="22">
        <v>0</v>
      </c>
      <c r="DZ46" s="22">
        <v>0</v>
      </c>
      <c r="EA46" s="22">
        <v>0</v>
      </c>
      <c r="EB46" s="22">
        <v>0</v>
      </c>
      <c r="EC46" s="22">
        <f t="shared" si="53"/>
        <v>8404.5</v>
      </c>
      <c r="ED46" s="22">
        <f t="shared" si="53"/>
        <v>1750.9375</v>
      </c>
      <c r="EE46" s="22">
        <f t="shared" si="26"/>
        <v>0</v>
      </c>
      <c r="EH46" s="23"/>
      <c r="EJ46" s="23"/>
      <c r="EK46" s="23"/>
      <c r="EM46" s="23"/>
    </row>
    <row r="47" spans="1:143" s="24" customFormat="1" ht="22.5" customHeight="1" x14ac:dyDescent="0.2">
      <c r="A47" s="14">
        <v>38</v>
      </c>
      <c r="B47" s="31" t="s">
        <v>81</v>
      </c>
      <c r="C47" s="22">
        <v>1215.6991</v>
      </c>
      <c r="D47" s="22">
        <v>15061.3732</v>
      </c>
      <c r="E47" s="22">
        <f t="shared" si="27"/>
        <v>334198.69999999995</v>
      </c>
      <c r="F47" s="22">
        <f t="shared" si="28"/>
        <v>81280.508333333317</v>
      </c>
      <c r="G47" s="22">
        <f t="shared" si="50"/>
        <v>30580.878599999996</v>
      </c>
      <c r="H47" s="22">
        <f t="shared" si="1"/>
        <v>37.623877147257836</v>
      </c>
      <c r="I47" s="22">
        <f t="shared" si="2"/>
        <v>9.1505079463205572</v>
      </c>
      <c r="J47" s="22">
        <f t="shared" si="3"/>
        <v>107440</v>
      </c>
      <c r="K47" s="22">
        <f t="shared" si="4"/>
        <v>24590.833333333332</v>
      </c>
      <c r="L47" s="22">
        <f t="shared" si="5"/>
        <v>12073.2786</v>
      </c>
      <c r="M47" s="22">
        <f t="shared" si="6"/>
        <v>49.096663119726188</v>
      </c>
      <c r="N47" s="22">
        <f t="shared" si="7"/>
        <v>11.237228778853313</v>
      </c>
      <c r="O47" s="22">
        <f t="shared" si="8"/>
        <v>44000</v>
      </c>
      <c r="P47" s="22">
        <f t="shared" si="9"/>
        <v>11600</v>
      </c>
      <c r="Q47" s="22">
        <f t="shared" si="10"/>
        <v>7231.5545000000002</v>
      </c>
      <c r="R47" s="22">
        <f t="shared" si="11"/>
        <v>62.340987068965518</v>
      </c>
      <c r="S47" s="22">
        <f t="shared" si="12"/>
        <v>16.435351136363639</v>
      </c>
      <c r="T47" s="22">
        <v>8000</v>
      </c>
      <c r="U47" s="22">
        <f t="shared" si="48"/>
        <v>2000</v>
      </c>
      <c r="V47" s="22">
        <v>1907.2055</v>
      </c>
      <c r="W47" s="22">
        <f t="shared" si="29"/>
        <v>95.360275000000001</v>
      </c>
      <c r="X47" s="22">
        <f t="shared" si="30"/>
        <v>23.84006875</v>
      </c>
      <c r="Y47" s="22">
        <v>4000</v>
      </c>
      <c r="Z47" s="22">
        <v>1000</v>
      </c>
      <c r="AA47" s="22">
        <v>502.5591</v>
      </c>
      <c r="AB47" s="22">
        <f t="shared" si="13"/>
        <v>50.25591</v>
      </c>
      <c r="AC47" s="22">
        <f t="shared" si="14"/>
        <v>12.5639775</v>
      </c>
      <c r="AD47" s="22">
        <v>36000</v>
      </c>
      <c r="AE47" s="22">
        <v>9600</v>
      </c>
      <c r="AF47" s="22">
        <v>5324.3490000000002</v>
      </c>
      <c r="AG47" s="22">
        <f t="shared" si="32"/>
        <v>55.461968750000004</v>
      </c>
      <c r="AH47" s="22">
        <f t="shared" si="33"/>
        <v>14.789858333333333</v>
      </c>
      <c r="AI47" s="22">
        <v>3150</v>
      </c>
      <c r="AJ47" s="22">
        <v>760</v>
      </c>
      <c r="AK47" s="22">
        <v>703.92</v>
      </c>
      <c r="AL47" s="22">
        <f t="shared" si="15"/>
        <v>92.621052631578934</v>
      </c>
      <c r="AM47" s="22">
        <f t="shared" si="16"/>
        <v>22.346666666666664</v>
      </c>
      <c r="AN47" s="22">
        <v>4000</v>
      </c>
      <c r="AO47" s="22">
        <v>300</v>
      </c>
      <c r="AP47" s="22">
        <v>324.3</v>
      </c>
      <c r="AQ47" s="22">
        <f t="shared" si="17"/>
        <v>108.1</v>
      </c>
      <c r="AR47" s="22">
        <f t="shared" si="18"/>
        <v>8.1075000000000017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222091.19999999998</v>
      </c>
      <c r="AZ47" s="22">
        <f t="shared" si="34"/>
        <v>55522.799999999996</v>
      </c>
      <c r="BA47" s="22">
        <v>18507.599999999999</v>
      </c>
      <c r="BB47" s="22">
        <v>0</v>
      </c>
      <c r="BC47" s="22">
        <v>0</v>
      </c>
      <c r="BD47" s="22">
        <v>0</v>
      </c>
      <c r="BE47" s="22">
        <v>4667.5</v>
      </c>
      <c r="BF47" s="22">
        <f t="shared" si="35"/>
        <v>1166.875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f t="shared" si="51"/>
        <v>2030</v>
      </c>
      <c r="BO47" s="22">
        <f t="shared" si="51"/>
        <v>460</v>
      </c>
      <c r="BP47" s="22">
        <f t="shared" si="52"/>
        <v>0.6</v>
      </c>
      <c r="BQ47" s="22">
        <f t="shared" si="20"/>
        <v>0.13043478260869565</v>
      </c>
      <c r="BR47" s="28">
        <f t="shared" si="21"/>
        <v>2.9556650246305417E-2</v>
      </c>
      <c r="BS47" s="22">
        <v>2030</v>
      </c>
      <c r="BT47" s="22">
        <v>460</v>
      </c>
      <c r="BU47" s="22">
        <v>0.6</v>
      </c>
      <c r="BV47" s="22">
        <v>0</v>
      </c>
      <c r="BW47" s="22">
        <f t="shared" si="37"/>
        <v>0</v>
      </c>
      <c r="BX47" s="22">
        <v>0</v>
      </c>
      <c r="BY47" s="22">
        <v>0</v>
      </c>
      <c r="BZ47" s="22">
        <f t="shared" si="38"/>
        <v>0</v>
      </c>
      <c r="CA47" s="22">
        <v>0</v>
      </c>
      <c r="CB47" s="22">
        <v>0</v>
      </c>
      <c r="CC47" s="22">
        <f t="shared" si="39"/>
        <v>0</v>
      </c>
      <c r="CD47" s="22">
        <v>0</v>
      </c>
      <c r="CE47" s="22">
        <v>0</v>
      </c>
      <c r="CF47" s="22">
        <v>0</v>
      </c>
      <c r="CG47" s="22">
        <v>0</v>
      </c>
      <c r="CH47" s="22">
        <v>0</v>
      </c>
      <c r="CI47" s="22">
        <f t="shared" si="40"/>
        <v>0</v>
      </c>
      <c r="CJ47" s="22">
        <v>0</v>
      </c>
      <c r="CK47" s="22">
        <v>0</v>
      </c>
      <c r="CL47" s="22">
        <f t="shared" si="41"/>
        <v>0</v>
      </c>
      <c r="CM47" s="22">
        <v>0</v>
      </c>
      <c r="CN47" s="22">
        <v>50160</v>
      </c>
      <c r="CO47" s="22">
        <f t="shared" si="42"/>
        <v>10450</v>
      </c>
      <c r="CP47" s="22">
        <v>3310.3449999999998</v>
      </c>
      <c r="CQ47" s="22">
        <v>22560</v>
      </c>
      <c r="CR47" s="22">
        <v>4780</v>
      </c>
      <c r="CS47" s="22">
        <v>1406.33</v>
      </c>
      <c r="CT47" s="22">
        <v>0</v>
      </c>
      <c r="CU47" s="22">
        <f t="shared" si="43"/>
        <v>0</v>
      </c>
      <c r="CV47" s="22">
        <v>0</v>
      </c>
      <c r="CW47" s="22">
        <v>0</v>
      </c>
      <c r="CX47" s="22">
        <f t="shared" si="44"/>
        <v>0</v>
      </c>
      <c r="CY47" s="22">
        <v>0</v>
      </c>
      <c r="CZ47" s="22">
        <v>0</v>
      </c>
      <c r="DA47" s="22">
        <v>0</v>
      </c>
      <c r="DB47" s="22">
        <v>0</v>
      </c>
      <c r="DC47" s="22">
        <v>100</v>
      </c>
      <c r="DD47" s="22">
        <f t="shared" si="45"/>
        <v>20.833333333333336</v>
      </c>
      <c r="DE47" s="22">
        <v>0</v>
      </c>
      <c r="DF47" s="22">
        <v>0</v>
      </c>
      <c r="DG47" s="22">
        <f t="shared" si="22"/>
        <v>334198.69999999995</v>
      </c>
      <c r="DH47" s="22">
        <f t="shared" si="23"/>
        <v>81280.508333333317</v>
      </c>
      <c r="DI47" s="22">
        <f t="shared" si="24"/>
        <v>30580.878599999996</v>
      </c>
      <c r="DJ47" s="22">
        <v>0</v>
      </c>
      <c r="DK47" s="22">
        <v>0</v>
      </c>
      <c r="DL47" s="22">
        <v>0</v>
      </c>
      <c r="DM47" s="22">
        <v>0</v>
      </c>
      <c r="DN47" s="22">
        <f t="shared" si="46"/>
        <v>0</v>
      </c>
      <c r="DO47" s="22">
        <v>0</v>
      </c>
      <c r="DP47" s="22">
        <v>0</v>
      </c>
      <c r="DQ47" s="22">
        <v>0</v>
      </c>
      <c r="DR47" s="22">
        <v>0</v>
      </c>
      <c r="DS47" s="22">
        <v>0</v>
      </c>
      <c r="DT47" s="22">
        <f t="shared" si="47"/>
        <v>0</v>
      </c>
      <c r="DU47" s="22">
        <v>0</v>
      </c>
      <c r="DV47" s="22">
        <v>0</v>
      </c>
      <c r="DW47" s="22">
        <v>0</v>
      </c>
      <c r="DX47" s="22">
        <v>0</v>
      </c>
      <c r="DY47" s="22">
        <v>0</v>
      </c>
      <c r="DZ47" s="22">
        <v>0</v>
      </c>
      <c r="EA47" s="22">
        <v>0</v>
      </c>
      <c r="EB47" s="22">
        <v>0</v>
      </c>
      <c r="EC47" s="22">
        <f t="shared" si="53"/>
        <v>0</v>
      </c>
      <c r="ED47" s="22">
        <f t="shared" si="53"/>
        <v>0</v>
      </c>
      <c r="EE47" s="22">
        <f t="shared" si="26"/>
        <v>0</v>
      </c>
      <c r="EH47" s="23"/>
      <c r="EJ47" s="23"/>
      <c r="EK47" s="23"/>
      <c r="EM47" s="23"/>
    </row>
    <row r="48" spans="1:143" s="24" customFormat="1" ht="22.5" customHeight="1" x14ac:dyDescent="0.2">
      <c r="A48" s="14">
        <v>39</v>
      </c>
      <c r="B48" s="31" t="s">
        <v>82</v>
      </c>
      <c r="C48" s="22">
        <v>20902.476699999999</v>
      </c>
      <c r="D48" s="22">
        <v>24993.7065</v>
      </c>
      <c r="E48" s="22">
        <f t="shared" si="27"/>
        <v>158270.10000000003</v>
      </c>
      <c r="F48" s="22">
        <f t="shared" si="28"/>
        <v>37082.901666666665</v>
      </c>
      <c r="G48" s="22">
        <f t="shared" si="50"/>
        <v>13919.398500000001</v>
      </c>
      <c r="H48" s="22">
        <f t="shared" si="1"/>
        <v>37.535893563884635</v>
      </c>
      <c r="I48" s="22">
        <f t="shared" si="2"/>
        <v>8.7947113826300729</v>
      </c>
      <c r="J48" s="22">
        <f t="shared" si="3"/>
        <v>67488.899999999994</v>
      </c>
      <c r="K48" s="22">
        <f t="shared" si="4"/>
        <v>14387.601666666666</v>
      </c>
      <c r="L48" s="22">
        <f t="shared" si="5"/>
        <v>6354.2984999999999</v>
      </c>
      <c r="M48" s="22">
        <f t="shared" si="6"/>
        <v>44.165098862319077</v>
      </c>
      <c r="N48" s="22">
        <f t="shared" si="7"/>
        <v>9.4153238532558685</v>
      </c>
      <c r="O48" s="22">
        <f t="shared" si="8"/>
        <v>31171.3</v>
      </c>
      <c r="P48" s="22">
        <f t="shared" si="9"/>
        <v>6821.4349999999995</v>
      </c>
      <c r="Q48" s="22">
        <f t="shared" si="10"/>
        <v>2609.3580000000002</v>
      </c>
      <c r="R48" s="22">
        <f t="shared" si="11"/>
        <v>38.252332537068817</v>
      </c>
      <c r="S48" s="22">
        <f t="shared" si="12"/>
        <v>8.3710271948876063</v>
      </c>
      <c r="T48" s="22">
        <v>11743.5</v>
      </c>
      <c r="U48" s="22">
        <f t="shared" si="48"/>
        <v>2935.875</v>
      </c>
      <c r="V48" s="22">
        <v>2023.2149999999999</v>
      </c>
      <c r="W48" s="22">
        <f t="shared" si="29"/>
        <v>68.913526631753726</v>
      </c>
      <c r="X48" s="22">
        <f t="shared" si="30"/>
        <v>17.228381657938431</v>
      </c>
      <c r="Y48" s="22">
        <v>9615.7000000000007</v>
      </c>
      <c r="Z48" s="22">
        <f>Y48/12*2.5</f>
        <v>2003.2708333333335</v>
      </c>
      <c r="AA48" s="22">
        <v>61.6905</v>
      </c>
      <c r="AB48" s="22">
        <f t="shared" si="13"/>
        <v>3.079488752768909</v>
      </c>
      <c r="AC48" s="22">
        <f t="shared" si="14"/>
        <v>0.64156015682685608</v>
      </c>
      <c r="AD48" s="22">
        <v>19427.8</v>
      </c>
      <c r="AE48" s="22">
        <f t="shared" si="31"/>
        <v>3885.56</v>
      </c>
      <c r="AF48" s="22">
        <v>586.14300000000003</v>
      </c>
      <c r="AG48" s="22">
        <f t="shared" si="32"/>
        <v>15.085161469646591</v>
      </c>
      <c r="AH48" s="22">
        <f t="shared" si="33"/>
        <v>3.0170322939293182</v>
      </c>
      <c r="AI48" s="22">
        <v>4334.6000000000004</v>
      </c>
      <c r="AJ48" s="22">
        <f>AI48/12*2.5</f>
        <v>903.04166666666674</v>
      </c>
      <c r="AK48" s="22">
        <v>2186.0500000000002</v>
      </c>
      <c r="AL48" s="22">
        <f t="shared" si="15"/>
        <v>242.07631615373967</v>
      </c>
      <c r="AM48" s="22">
        <f t="shared" si="16"/>
        <v>50.432565865362434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90781.200000000012</v>
      </c>
      <c r="AZ48" s="22">
        <f t="shared" si="34"/>
        <v>22695.300000000003</v>
      </c>
      <c r="BA48" s="22">
        <v>7565.1</v>
      </c>
      <c r="BB48" s="22">
        <v>0</v>
      </c>
      <c r="BC48" s="22">
        <v>0</v>
      </c>
      <c r="BD48" s="22">
        <v>0</v>
      </c>
      <c r="BE48" s="22">
        <v>0</v>
      </c>
      <c r="BF48" s="22">
        <f t="shared" si="35"/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f t="shared" si="51"/>
        <v>1710.6</v>
      </c>
      <c r="BO48" s="22">
        <f t="shared" si="51"/>
        <v>356.37499999999994</v>
      </c>
      <c r="BP48" s="22">
        <f t="shared" si="52"/>
        <v>30</v>
      </c>
      <c r="BQ48" s="22">
        <f t="shared" si="20"/>
        <v>8.4180989126622254</v>
      </c>
      <c r="BR48" s="22">
        <f t="shared" si="21"/>
        <v>1.7537706068046301</v>
      </c>
      <c r="BS48" s="22">
        <v>1710.6</v>
      </c>
      <c r="BT48" s="22">
        <f t="shared" si="49"/>
        <v>356.37499999999994</v>
      </c>
      <c r="BU48" s="22">
        <v>30</v>
      </c>
      <c r="BV48" s="22">
        <v>0</v>
      </c>
      <c r="BW48" s="22">
        <f t="shared" si="37"/>
        <v>0</v>
      </c>
      <c r="BX48" s="22">
        <v>0</v>
      </c>
      <c r="BY48" s="22">
        <v>0</v>
      </c>
      <c r="BZ48" s="22">
        <f t="shared" si="38"/>
        <v>0</v>
      </c>
      <c r="CA48" s="22">
        <v>0</v>
      </c>
      <c r="CB48" s="22">
        <v>0</v>
      </c>
      <c r="CC48" s="22">
        <f t="shared" si="39"/>
        <v>0</v>
      </c>
      <c r="CD48" s="22">
        <v>0</v>
      </c>
      <c r="CE48" s="22">
        <v>0</v>
      </c>
      <c r="CF48" s="22">
        <v>0</v>
      </c>
      <c r="CG48" s="22">
        <v>0</v>
      </c>
      <c r="CH48" s="22">
        <v>0</v>
      </c>
      <c r="CI48" s="22">
        <f t="shared" si="40"/>
        <v>0</v>
      </c>
      <c r="CJ48" s="22">
        <v>0</v>
      </c>
      <c r="CK48" s="22">
        <v>0</v>
      </c>
      <c r="CL48" s="22">
        <f t="shared" si="41"/>
        <v>0</v>
      </c>
      <c r="CM48" s="22">
        <v>0</v>
      </c>
      <c r="CN48" s="22">
        <v>14656.7</v>
      </c>
      <c r="CO48" s="22">
        <f t="shared" si="42"/>
        <v>3053.4791666666665</v>
      </c>
      <c r="CP48" s="22">
        <v>1367.2</v>
      </c>
      <c r="CQ48" s="22">
        <v>6791.2</v>
      </c>
      <c r="CR48" s="22">
        <f>CQ48/12*2.5</f>
        <v>1414.8333333333333</v>
      </c>
      <c r="CS48" s="22">
        <v>940.44</v>
      </c>
      <c r="CT48" s="22">
        <v>0</v>
      </c>
      <c r="CU48" s="22">
        <f t="shared" si="43"/>
        <v>0</v>
      </c>
      <c r="CV48" s="22">
        <v>0</v>
      </c>
      <c r="CW48" s="22">
        <v>0</v>
      </c>
      <c r="CX48" s="22">
        <f t="shared" si="44"/>
        <v>0</v>
      </c>
      <c r="CY48" s="22">
        <v>0</v>
      </c>
      <c r="CZ48" s="22">
        <v>0</v>
      </c>
      <c r="DA48" s="22">
        <v>0</v>
      </c>
      <c r="DB48" s="22">
        <v>0</v>
      </c>
      <c r="DC48" s="22">
        <v>6000</v>
      </c>
      <c r="DD48" s="22">
        <f t="shared" si="45"/>
        <v>1250</v>
      </c>
      <c r="DE48" s="22">
        <v>100</v>
      </c>
      <c r="DF48" s="22">
        <v>0</v>
      </c>
      <c r="DG48" s="22">
        <f t="shared" si="22"/>
        <v>158270.10000000003</v>
      </c>
      <c r="DH48" s="22">
        <f t="shared" si="23"/>
        <v>37082.901666666665</v>
      </c>
      <c r="DI48" s="22">
        <f t="shared" si="24"/>
        <v>13919.398500000001</v>
      </c>
      <c r="DJ48" s="22">
        <v>0</v>
      </c>
      <c r="DK48" s="22">
        <v>0</v>
      </c>
      <c r="DL48" s="22">
        <v>0</v>
      </c>
      <c r="DM48" s="22">
        <v>0</v>
      </c>
      <c r="DN48" s="22">
        <f t="shared" si="46"/>
        <v>0</v>
      </c>
      <c r="DO48" s="22">
        <v>0</v>
      </c>
      <c r="DP48" s="22">
        <v>0</v>
      </c>
      <c r="DQ48" s="22">
        <v>0</v>
      </c>
      <c r="DR48" s="22">
        <v>0</v>
      </c>
      <c r="DS48" s="22">
        <v>0</v>
      </c>
      <c r="DT48" s="22">
        <f t="shared" si="47"/>
        <v>0</v>
      </c>
      <c r="DU48" s="22">
        <v>0</v>
      </c>
      <c r="DV48" s="22">
        <v>0</v>
      </c>
      <c r="DW48" s="22">
        <v>0</v>
      </c>
      <c r="DX48" s="22">
        <v>0</v>
      </c>
      <c r="DY48" s="22">
        <v>0</v>
      </c>
      <c r="DZ48" s="22">
        <v>0</v>
      </c>
      <c r="EA48" s="22">
        <v>0</v>
      </c>
      <c r="EB48" s="22">
        <v>0</v>
      </c>
      <c r="EC48" s="22">
        <f t="shared" si="53"/>
        <v>0</v>
      </c>
      <c r="ED48" s="22">
        <f t="shared" si="53"/>
        <v>0</v>
      </c>
      <c r="EE48" s="22">
        <f t="shared" si="26"/>
        <v>0</v>
      </c>
      <c r="EH48" s="23"/>
      <c r="EJ48" s="23"/>
      <c r="EK48" s="23"/>
      <c r="EM48" s="23"/>
    </row>
    <row r="49" spans="1:143" s="24" customFormat="1" ht="22.5" customHeight="1" x14ac:dyDescent="0.2">
      <c r="A49" s="14">
        <v>40</v>
      </c>
      <c r="B49" s="31" t="s">
        <v>83</v>
      </c>
      <c r="C49" s="22">
        <v>14405.491900000001</v>
      </c>
      <c r="D49" s="22">
        <v>15928.792799999999</v>
      </c>
      <c r="E49" s="22">
        <f t="shared" si="27"/>
        <v>149698.5</v>
      </c>
      <c r="F49" s="22">
        <f t="shared" si="28"/>
        <v>33513.041666666672</v>
      </c>
      <c r="G49" s="22">
        <f t="shared" si="50"/>
        <v>10981.973100000001</v>
      </c>
      <c r="H49" s="22">
        <f t="shared" si="1"/>
        <v>32.769252069778801</v>
      </c>
      <c r="I49" s="22">
        <f t="shared" si="2"/>
        <v>7.3360608823735713</v>
      </c>
      <c r="J49" s="22">
        <f t="shared" si="3"/>
        <v>60795</v>
      </c>
      <c r="K49" s="22">
        <f t="shared" si="4"/>
        <v>10637.166666666666</v>
      </c>
      <c r="L49" s="22">
        <f t="shared" si="5"/>
        <v>4017.8730999999993</v>
      </c>
      <c r="M49" s="22">
        <f t="shared" si="6"/>
        <v>37.772023565172425</v>
      </c>
      <c r="N49" s="22">
        <f t="shared" si="7"/>
        <v>6.6088874085039881</v>
      </c>
      <c r="O49" s="22">
        <f t="shared" si="8"/>
        <v>17700</v>
      </c>
      <c r="P49" s="22">
        <f t="shared" si="9"/>
        <v>3675</v>
      </c>
      <c r="Q49" s="22">
        <f t="shared" si="10"/>
        <v>2096.8890999999999</v>
      </c>
      <c r="R49" s="22">
        <f t="shared" si="11"/>
        <v>57.058206802721088</v>
      </c>
      <c r="S49" s="22">
        <f t="shared" si="12"/>
        <v>11.846831073446328</v>
      </c>
      <c r="T49" s="22">
        <v>2700</v>
      </c>
      <c r="U49" s="22">
        <f t="shared" si="48"/>
        <v>675</v>
      </c>
      <c r="V49" s="22">
        <v>205.5891</v>
      </c>
      <c r="W49" s="22">
        <f t="shared" si="29"/>
        <v>30.457644444444444</v>
      </c>
      <c r="X49" s="22">
        <f t="shared" si="30"/>
        <v>7.614411111111111</v>
      </c>
      <c r="Y49" s="22">
        <v>7200</v>
      </c>
      <c r="Z49" s="22">
        <v>300</v>
      </c>
      <c r="AA49" s="22">
        <v>238.06399999999999</v>
      </c>
      <c r="AB49" s="22">
        <f t="shared" si="13"/>
        <v>79.35466666666666</v>
      </c>
      <c r="AC49" s="22">
        <f t="shared" si="14"/>
        <v>3.3064444444444443</v>
      </c>
      <c r="AD49" s="22">
        <v>15000</v>
      </c>
      <c r="AE49" s="22">
        <f t="shared" si="31"/>
        <v>3000</v>
      </c>
      <c r="AF49" s="22">
        <v>1891.3</v>
      </c>
      <c r="AG49" s="22">
        <f t="shared" si="32"/>
        <v>63.043333333333329</v>
      </c>
      <c r="AH49" s="22">
        <f t="shared" si="33"/>
        <v>12.608666666666664</v>
      </c>
      <c r="AI49" s="22">
        <v>1295</v>
      </c>
      <c r="AJ49" s="22">
        <v>83</v>
      </c>
      <c r="AK49" s="22">
        <v>480</v>
      </c>
      <c r="AL49" s="22">
        <f t="shared" si="15"/>
        <v>578.31325301204822</v>
      </c>
      <c r="AM49" s="22">
        <f t="shared" si="16"/>
        <v>37.065637065637063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83569.200000000012</v>
      </c>
      <c r="AZ49" s="22">
        <f t="shared" si="34"/>
        <v>20892.300000000003</v>
      </c>
      <c r="BA49" s="22">
        <v>6964.1</v>
      </c>
      <c r="BB49" s="22">
        <v>0</v>
      </c>
      <c r="BC49" s="22">
        <v>0</v>
      </c>
      <c r="BD49" s="22">
        <v>0</v>
      </c>
      <c r="BE49" s="22">
        <v>5134.3</v>
      </c>
      <c r="BF49" s="22">
        <f t="shared" si="35"/>
        <v>1283.575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f t="shared" si="51"/>
        <v>3500</v>
      </c>
      <c r="BO49" s="22">
        <f t="shared" si="51"/>
        <v>100</v>
      </c>
      <c r="BP49" s="22">
        <f t="shared" si="52"/>
        <v>168.24</v>
      </c>
      <c r="BQ49" s="22">
        <f t="shared" si="20"/>
        <v>168.24</v>
      </c>
      <c r="BR49" s="22">
        <f t="shared" si="21"/>
        <v>4.8068571428571429</v>
      </c>
      <c r="BS49" s="22">
        <v>3500</v>
      </c>
      <c r="BT49" s="22">
        <v>100</v>
      </c>
      <c r="BU49" s="22">
        <v>168.24</v>
      </c>
      <c r="BV49" s="22">
        <v>0</v>
      </c>
      <c r="BW49" s="22">
        <f t="shared" si="37"/>
        <v>0</v>
      </c>
      <c r="BX49" s="22">
        <v>0</v>
      </c>
      <c r="BY49" s="22">
        <v>0</v>
      </c>
      <c r="BZ49" s="22">
        <f t="shared" si="38"/>
        <v>0</v>
      </c>
      <c r="CA49" s="22">
        <v>0</v>
      </c>
      <c r="CB49" s="22">
        <v>0</v>
      </c>
      <c r="CC49" s="22">
        <f t="shared" si="39"/>
        <v>0</v>
      </c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f t="shared" si="40"/>
        <v>0</v>
      </c>
      <c r="CJ49" s="22">
        <v>0</v>
      </c>
      <c r="CK49" s="22">
        <v>0</v>
      </c>
      <c r="CL49" s="22">
        <f t="shared" si="41"/>
        <v>0</v>
      </c>
      <c r="CM49" s="22">
        <v>0</v>
      </c>
      <c r="CN49" s="22">
        <v>11000</v>
      </c>
      <c r="CO49" s="22">
        <f t="shared" si="42"/>
        <v>2291.6666666666665</v>
      </c>
      <c r="CP49" s="22">
        <v>718.85</v>
      </c>
      <c r="CQ49" s="22">
        <v>2500</v>
      </c>
      <c r="CR49" s="22">
        <v>100</v>
      </c>
      <c r="CS49" s="22">
        <v>241.45</v>
      </c>
      <c r="CT49" s="22">
        <v>20000</v>
      </c>
      <c r="CU49" s="22">
        <f t="shared" si="43"/>
        <v>4166.666666666667</v>
      </c>
      <c r="CV49" s="22">
        <v>305.83</v>
      </c>
      <c r="CW49" s="22">
        <v>0</v>
      </c>
      <c r="CX49" s="22">
        <f t="shared" si="44"/>
        <v>0</v>
      </c>
      <c r="CY49" s="22">
        <v>0</v>
      </c>
      <c r="CZ49" s="22">
        <v>200</v>
      </c>
      <c r="DA49" s="22">
        <v>700</v>
      </c>
      <c r="DB49" s="22">
        <v>0</v>
      </c>
      <c r="DC49" s="22">
        <v>100</v>
      </c>
      <c r="DD49" s="22">
        <f t="shared" si="45"/>
        <v>20.833333333333336</v>
      </c>
      <c r="DE49" s="22">
        <v>10</v>
      </c>
      <c r="DF49" s="22">
        <v>0</v>
      </c>
      <c r="DG49" s="22">
        <f t="shared" si="22"/>
        <v>149698.5</v>
      </c>
      <c r="DH49" s="22">
        <f t="shared" si="23"/>
        <v>33513.041666666672</v>
      </c>
      <c r="DI49" s="22">
        <f t="shared" si="24"/>
        <v>10981.973100000001</v>
      </c>
      <c r="DJ49" s="22">
        <v>0</v>
      </c>
      <c r="DK49" s="22">
        <v>0</v>
      </c>
      <c r="DL49" s="22">
        <v>0</v>
      </c>
      <c r="DM49" s="22">
        <v>0</v>
      </c>
      <c r="DN49" s="22">
        <f t="shared" si="46"/>
        <v>0</v>
      </c>
      <c r="DO49" s="22">
        <v>0</v>
      </c>
      <c r="DP49" s="22">
        <v>0</v>
      </c>
      <c r="DQ49" s="22">
        <v>0</v>
      </c>
      <c r="DR49" s="22">
        <v>0</v>
      </c>
      <c r="DS49" s="22">
        <v>0</v>
      </c>
      <c r="DT49" s="22">
        <f t="shared" si="47"/>
        <v>0</v>
      </c>
      <c r="DU49" s="22">
        <v>0</v>
      </c>
      <c r="DV49" s="22">
        <v>0</v>
      </c>
      <c r="DW49" s="22">
        <v>0</v>
      </c>
      <c r="DX49" s="22">
        <v>0</v>
      </c>
      <c r="DY49" s="22">
        <v>0</v>
      </c>
      <c r="DZ49" s="22">
        <v>0</v>
      </c>
      <c r="EA49" s="22">
        <v>0</v>
      </c>
      <c r="EB49" s="22">
        <v>0</v>
      </c>
      <c r="EC49" s="22">
        <f t="shared" si="53"/>
        <v>0</v>
      </c>
      <c r="ED49" s="22">
        <f t="shared" si="53"/>
        <v>0</v>
      </c>
      <c r="EE49" s="22">
        <f t="shared" si="26"/>
        <v>0</v>
      </c>
      <c r="EH49" s="23"/>
      <c r="EJ49" s="23"/>
      <c r="EK49" s="23"/>
      <c r="EM49" s="23"/>
    </row>
    <row r="50" spans="1:143" s="24" customFormat="1" ht="22.5" customHeight="1" x14ac:dyDescent="0.2">
      <c r="A50" s="14">
        <v>41</v>
      </c>
      <c r="B50" s="31" t="s">
        <v>84</v>
      </c>
      <c r="C50" s="22">
        <v>4059.3735000000001</v>
      </c>
      <c r="D50" s="22">
        <v>8725.9130999999998</v>
      </c>
      <c r="E50" s="22">
        <f t="shared" si="27"/>
        <v>118766.40000000001</v>
      </c>
      <c r="F50" s="22">
        <f t="shared" si="28"/>
        <v>34591.700000000004</v>
      </c>
      <c r="G50" s="22">
        <f t="shared" si="50"/>
        <v>21823.275300000005</v>
      </c>
      <c r="H50" s="22">
        <f t="shared" si="1"/>
        <v>63.088183870697314</v>
      </c>
      <c r="I50" s="22">
        <f t="shared" si="2"/>
        <v>18.374957311158717</v>
      </c>
      <c r="J50" s="22">
        <f t="shared" si="3"/>
        <v>0</v>
      </c>
      <c r="K50" s="22">
        <f t="shared" si="4"/>
        <v>4900.1000000000004</v>
      </c>
      <c r="L50" s="22">
        <f t="shared" si="5"/>
        <v>11926.0753</v>
      </c>
      <c r="M50" s="22">
        <f t="shared" si="6"/>
        <v>243.38432480969777</v>
      </c>
      <c r="N50" s="22">
        <v>0</v>
      </c>
      <c r="O50" s="22">
        <f t="shared" si="8"/>
        <v>0</v>
      </c>
      <c r="P50" s="22">
        <f t="shared" si="9"/>
        <v>2057</v>
      </c>
      <c r="Q50" s="22">
        <f t="shared" si="10"/>
        <v>7601.8293000000003</v>
      </c>
      <c r="R50" s="22">
        <f t="shared" si="11"/>
        <v>369.55903257170638</v>
      </c>
      <c r="S50" s="22">
        <v>0</v>
      </c>
      <c r="T50" s="22">
        <v>0</v>
      </c>
      <c r="U50" s="22">
        <f t="shared" si="48"/>
        <v>0</v>
      </c>
      <c r="V50" s="22">
        <v>3031.2692999999999</v>
      </c>
      <c r="W50" s="22">
        <v>0</v>
      </c>
      <c r="X50" s="22">
        <v>0</v>
      </c>
      <c r="Y50" s="22">
        <v>0</v>
      </c>
      <c r="Z50" s="22">
        <v>945.6</v>
      </c>
      <c r="AA50" s="22">
        <v>682.86</v>
      </c>
      <c r="AB50" s="22">
        <f t="shared" si="13"/>
        <v>72.214467005076145</v>
      </c>
      <c r="AC50" s="22">
        <v>0</v>
      </c>
      <c r="AD50" s="22">
        <v>0</v>
      </c>
      <c r="AE50" s="22">
        <v>2057</v>
      </c>
      <c r="AF50" s="22">
        <v>4570.5600000000004</v>
      </c>
      <c r="AG50" s="22">
        <f t="shared" si="32"/>
        <v>222.19543023821103</v>
      </c>
      <c r="AH50" s="22">
        <v>0</v>
      </c>
      <c r="AI50" s="22">
        <v>0</v>
      </c>
      <c r="AJ50" s="22">
        <v>1800</v>
      </c>
      <c r="AK50" s="22">
        <v>1275.8599999999999</v>
      </c>
      <c r="AL50" s="22">
        <f t="shared" si="15"/>
        <v>70.88111111111111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118766.40000000001</v>
      </c>
      <c r="AZ50" s="22">
        <f t="shared" si="34"/>
        <v>29691.600000000002</v>
      </c>
      <c r="BA50" s="22">
        <v>9897.2000000000007</v>
      </c>
      <c r="BB50" s="22">
        <v>0</v>
      </c>
      <c r="BC50" s="22">
        <v>0</v>
      </c>
      <c r="BD50" s="22">
        <v>0</v>
      </c>
      <c r="BE50" s="22">
        <v>0</v>
      </c>
      <c r="BF50" s="22">
        <f t="shared" si="35"/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f t="shared" si="51"/>
        <v>0</v>
      </c>
      <c r="BO50" s="22">
        <f t="shared" si="51"/>
        <v>97.5</v>
      </c>
      <c r="BP50" s="22">
        <f t="shared" si="52"/>
        <v>5.2510000000000003</v>
      </c>
      <c r="BQ50" s="22">
        <f t="shared" si="20"/>
        <v>5.3856410256410259</v>
      </c>
      <c r="BR50" s="22">
        <v>0</v>
      </c>
      <c r="BS50" s="22">
        <v>0</v>
      </c>
      <c r="BT50" s="22">
        <v>97.5</v>
      </c>
      <c r="BU50" s="22">
        <v>5.2510000000000003</v>
      </c>
      <c r="BV50" s="22">
        <v>0</v>
      </c>
      <c r="BW50" s="22">
        <f t="shared" si="37"/>
        <v>0</v>
      </c>
      <c r="BX50" s="22">
        <v>0</v>
      </c>
      <c r="BY50" s="22">
        <v>0</v>
      </c>
      <c r="BZ50" s="22">
        <f t="shared" si="38"/>
        <v>0</v>
      </c>
      <c r="CA50" s="22">
        <v>0</v>
      </c>
      <c r="CB50" s="22">
        <v>0</v>
      </c>
      <c r="CC50" s="22">
        <f t="shared" si="39"/>
        <v>0</v>
      </c>
      <c r="CD50" s="22">
        <v>0</v>
      </c>
      <c r="CE50" s="22">
        <v>0</v>
      </c>
      <c r="CF50" s="22">
        <v>0</v>
      </c>
      <c r="CG50" s="22">
        <v>0</v>
      </c>
      <c r="CH50" s="22">
        <v>0</v>
      </c>
      <c r="CI50" s="22">
        <f t="shared" si="40"/>
        <v>0</v>
      </c>
      <c r="CJ50" s="22">
        <v>0</v>
      </c>
      <c r="CK50" s="22">
        <v>0</v>
      </c>
      <c r="CL50" s="22">
        <f t="shared" si="41"/>
        <v>0</v>
      </c>
      <c r="CM50" s="22">
        <v>0</v>
      </c>
      <c r="CN50" s="22">
        <v>0</v>
      </c>
      <c r="CO50" s="22">
        <f t="shared" si="42"/>
        <v>0</v>
      </c>
      <c r="CP50" s="22">
        <v>1689</v>
      </c>
      <c r="CQ50" s="22">
        <v>0</v>
      </c>
      <c r="CR50" s="22">
        <v>300</v>
      </c>
      <c r="CS50" s="22">
        <v>645.5</v>
      </c>
      <c r="CT50" s="22">
        <v>0</v>
      </c>
      <c r="CU50" s="22">
        <f t="shared" si="43"/>
        <v>0</v>
      </c>
      <c r="CV50" s="22">
        <v>0</v>
      </c>
      <c r="CW50" s="22">
        <v>0</v>
      </c>
      <c r="CX50" s="22">
        <f t="shared" si="44"/>
        <v>0</v>
      </c>
      <c r="CY50" s="22">
        <v>0</v>
      </c>
      <c r="CZ50" s="22">
        <v>0</v>
      </c>
      <c r="DA50" s="22">
        <v>0</v>
      </c>
      <c r="DB50" s="22">
        <v>0</v>
      </c>
      <c r="DC50" s="22">
        <v>0</v>
      </c>
      <c r="DD50" s="22">
        <f t="shared" si="45"/>
        <v>0</v>
      </c>
      <c r="DE50" s="22">
        <v>671.27499999999998</v>
      </c>
      <c r="DF50" s="22">
        <v>0</v>
      </c>
      <c r="DG50" s="22">
        <f t="shared" si="22"/>
        <v>118766.40000000001</v>
      </c>
      <c r="DH50" s="22">
        <f t="shared" si="23"/>
        <v>34591.700000000004</v>
      </c>
      <c r="DI50" s="22">
        <f t="shared" si="24"/>
        <v>21823.275300000005</v>
      </c>
      <c r="DJ50" s="22">
        <v>0</v>
      </c>
      <c r="DK50" s="22">
        <v>0</v>
      </c>
      <c r="DL50" s="22">
        <v>0</v>
      </c>
      <c r="DM50" s="22">
        <v>0</v>
      </c>
      <c r="DN50" s="22">
        <f t="shared" si="46"/>
        <v>0</v>
      </c>
      <c r="DO50" s="22">
        <v>0</v>
      </c>
      <c r="DP50" s="22">
        <v>0</v>
      </c>
      <c r="DQ50" s="22">
        <v>0</v>
      </c>
      <c r="DR50" s="22">
        <v>0</v>
      </c>
      <c r="DS50" s="22">
        <v>0</v>
      </c>
      <c r="DT50" s="22">
        <f t="shared" si="47"/>
        <v>0</v>
      </c>
      <c r="DU50" s="22">
        <v>0</v>
      </c>
      <c r="DV50" s="22">
        <v>0</v>
      </c>
      <c r="DW50" s="22">
        <v>0</v>
      </c>
      <c r="DX50" s="22">
        <v>0</v>
      </c>
      <c r="DY50" s="22">
        <v>0</v>
      </c>
      <c r="DZ50" s="22">
        <v>0</v>
      </c>
      <c r="EA50" s="22">
        <v>0</v>
      </c>
      <c r="EB50" s="22">
        <v>0</v>
      </c>
      <c r="EC50" s="22">
        <f t="shared" si="53"/>
        <v>0</v>
      </c>
      <c r="ED50" s="22">
        <f t="shared" si="53"/>
        <v>0</v>
      </c>
      <c r="EE50" s="22">
        <f t="shared" si="26"/>
        <v>0</v>
      </c>
      <c r="EH50" s="23"/>
      <c r="EJ50" s="23"/>
      <c r="EK50" s="23"/>
      <c r="EM50" s="23"/>
    </row>
    <row r="51" spans="1:143" s="24" customFormat="1" ht="22.5" customHeight="1" x14ac:dyDescent="0.2">
      <c r="A51" s="14">
        <v>42</v>
      </c>
      <c r="B51" s="31" t="s">
        <v>85</v>
      </c>
      <c r="C51" s="22">
        <v>0</v>
      </c>
      <c r="D51" s="22">
        <v>652.32979999999998</v>
      </c>
      <c r="E51" s="22">
        <f t="shared" si="27"/>
        <v>17798.100000000002</v>
      </c>
      <c r="F51" s="22">
        <f t="shared" si="28"/>
        <v>4006.0499999999997</v>
      </c>
      <c r="G51" s="22">
        <f t="shared" si="50"/>
        <v>1352.4593999999997</v>
      </c>
      <c r="H51" s="22">
        <f t="shared" si="1"/>
        <v>33.760422361178712</v>
      </c>
      <c r="I51" s="22">
        <f t="shared" si="2"/>
        <v>7.5988976351408279</v>
      </c>
      <c r="J51" s="22">
        <f t="shared" si="3"/>
        <v>6069.3</v>
      </c>
      <c r="K51" s="22">
        <f t="shared" si="4"/>
        <v>1073.8499999999999</v>
      </c>
      <c r="L51" s="22">
        <f t="shared" si="5"/>
        <v>375.05939999999998</v>
      </c>
      <c r="M51" s="22">
        <f t="shared" si="6"/>
        <v>34.926609861712535</v>
      </c>
      <c r="N51" s="22">
        <f t="shared" si="7"/>
        <v>6.1796154416489539</v>
      </c>
      <c r="O51" s="22">
        <f t="shared" si="8"/>
        <v>2265</v>
      </c>
      <c r="P51" s="22">
        <f t="shared" si="9"/>
        <v>473.72500000000002</v>
      </c>
      <c r="Q51" s="22">
        <f t="shared" si="10"/>
        <v>358.45939999999996</v>
      </c>
      <c r="R51" s="22">
        <f t="shared" si="11"/>
        <v>75.668246345453568</v>
      </c>
      <c r="S51" s="22">
        <f t="shared" si="12"/>
        <v>15.826022075055185</v>
      </c>
      <c r="T51" s="22">
        <v>414.5</v>
      </c>
      <c r="U51" s="22">
        <f t="shared" si="48"/>
        <v>103.625</v>
      </c>
      <c r="V51" s="22">
        <v>141.4794</v>
      </c>
      <c r="W51" s="22">
        <f t="shared" si="29"/>
        <v>136.53018094089265</v>
      </c>
      <c r="X51" s="22">
        <f t="shared" si="30"/>
        <v>34.132545235223162</v>
      </c>
      <c r="Y51" s="22">
        <v>2106</v>
      </c>
      <c r="Z51" s="22">
        <v>250</v>
      </c>
      <c r="AA51" s="22">
        <v>1.5</v>
      </c>
      <c r="AB51" s="22">
        <f t="shared" si="13"/>
        <v>0.6</v>
      </c>
      <c r="AC51" s="22">
        <f t="shared" si="14"/>
        <v>7.1225071225071226E-2</v>
      </c>
      <c r="AD51" s="22">
        <v>1850.5</v>
      </c>
      <c r="AE51" s="22">
        <f t="shared" si="31"/>
        <v>370.1</v>
      </c>
      <c r="AF51" s="22">
        <v>216.98</v>
      </c>
      <c r="AG51" s="22">
        <f t="shared" si="32"/>
        <v>58.627398000540389</v>
      </c>
      <c r="AH51" s="22">
        <f t="shared" si="33"/>
        <v>11.725479600108079</v>
      </c>
      <c r="AI51" s="22">
        <v>42</v>
      </c>
      <c r="AJ51" s="22">
        <v>15</v>
      </c>
      <c r="AK51" s="22">
        <v>0</v>
      </c>
      <c r="AL51" s="22">
        <f t="shared" si="15"/>
        <v>0</v>
      </c>
      <c r="AM51" s="22">
        <f t="shared" si="16"/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11728.8</v>
      </c>
      <c r="AZ51" s="22">
        <f t="shared" si="34"/>
        <v>2932.2</v>
      </c>
      <c r="BA51" s="22">
        <v>977.4</v>
      </c>
      <c r="BB51" s="22">
        <v>0</v>
      </c>
      <c r="BC51" s="22">
        <v>0</v>
      </c>
      <c r="BD51" s="22">
        <v>0</v>
      </c>
      <c r="BE51" s="22">
        <v>0</v>
      </c>
      <c r="BF51" s="22">
        <f t="shared" si="35"/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f t="shared" si="51"/>
        <v>62.1</v>
      </c>
      <c r="BO51" s="22">
        <f t="shared" si="51"/>
        <v>3</v>
      </c>
      <c r="BP51" s="22">
        <f t="shared" si="52"/>
        <v>11.5</v>
      </c>
      <c r="BQ51" s="22">
        <f t="shared" si="20"/>
        <v>383.33333333333337</v>
      </c>
      <c r="BR51" s="22">
        <f t="shared" si="21"/>
        <v>18.518518518518519</v>
      </c>
      <c r="BS51" s="22">
        <v>62.1</v>
      </c>
      <c r="BT51" s="22">
        <v>3</v>
      </c>
      <c r="BU51" s="22">
        <v>11.5</v>
      </c>
      <c r="BV51" s="22">
        <v>0</v>
      </c>
      <c r="BW51" s="22">
        <f t="shared" si="37"/>
        <v>0</v>
      </c>
      <c r="BX51" s="22">
        <v>0</v>
      </c>
      <c r="BY51" s="22">
        <v>0</v>
      </c>
      <c r="BZ51" s="22">
        <f t="shared" si="38"/>
        <v>0</v>
      </c>
      <c r="CA51" s="22">
        <v>0</v>
      </c>
      <c r="CB51" s="22">
        <v>0</v>
      </c>
      <c r="CC51" s="22">
        <f t="shared" si="39"/>
        <v>0</v>
      </c>
      <c r="CD51" s="22">
        <v>0</v>
      </c>
      <c r="CE51" s="22">
        <v>0</v>
      </c>
      <c r="CF51" s="22">
        <v>0</v>
      </c>
      <c r="CG51" s="22">
        <v>0</v>
      </c>
      <c r="CH51" s="22">
        <v>0</v>
      </c>
      <c r="CI51" s="22">
        <f t="shared" si="40"/>
        <v>0</v>
      </c>
      <c r="CJ51" s="22">
        <v>0</v>
      </c>
      <c r="CK51" s="22">
        <v>0</v>
      </c>
      <c r="CL51" s="22">
        <f t="shared" si="41"/>
        <v>0</v>
      </c>
      <c r="CM51" s="22">
        <v>0</v>
      </c>
      <c r="CN51" s="22">
        <v>380</v>
      </c>
      <c r="CO51" s="22">
        <f t="shared" si="42"/>
        <v>79.166666666666671</v>
      </c>
      <c r="CP51" s="22">
        <v>3.6</v>
      </c>
      <c r="CQ51" s="22">
        <v>380</v>
      </c>
      <c r="CR51" s="22">
        <v>20</v>
      </c>
      <c r="CS51" s="22">
        <v>3.6</v>
      </c>
      <c r="CT51" s="22">
        <v>0</v>
      </c>
      <c r="CU51" s="22">
        <f t="shared" si="43"/>
        <v>0</v>
      </c>
      <c r="CV51" s="22">
        <v>0</v>
      </c>
      <c r="CW51" s="22">
        <v>0</v>
      </c>
      <c r="CX51" s="22">
        <f t="shared" si="44"/>
        <v>0</v>
      </c>
      <c r="CY51" s="22">
        <v>0</v>
      </c>
      <c r="CZ51" s="22">
        <v>0</v>
      </c>
      <c r="DA51" s="22">
        <v>0</v>
      </c>
      <c r="DB51" s="22">
        <v>0</v>
      </c>
      <c r="DC51" s="22">
        <v>1214.2</v>
      </c>
      <c r="DD51" s="22">
        <f t="shared" si="45"/>
        <v>252.95833333333334</v>
      </c>
      <c r="DE51" s="22">
        <v>0</v>
      </c>
      <c r="DF51" s="22">
        <v>0</v>
      </c>
      <c r="DG51" s="22">
        <f t="shared" si="22"/>
        <v>17798.100000000002</v>
      </c>
      <c r="DH51" s="22">
        <f t="shared" si="23"/>
        <v>4006.0499999999997</v>
      </c>
      <c r="DI51" s="22">
        <f t="shared" si="24"/>
        <v>1352.4593999999997</v>
      </c>
      <c r="DJ51" s="22">
        <v>0</v>
      </c>
      <c r="DK51" s="22">
        <v>0</v>
      </c>
      <c r="DL51" s="22">
        <v>0</v>
      </c>
      <c r="DM51" s="22">
        <v>0</v>
      </c>
      <c r="DN51" s="22">
        <f t="shared" si="46"/>
        <v>0</v>
      </c>
      <c r="DO51" s="22">
        <v>0</v>
      </c>
      <c r="DP51" s="22">
        <v>0</v>
      </c>
      <c r="DQ51" s="22">
        <v>0</v>
      </c>
      <c r="DR51" s="22">
        <v>0</v>
      </c>
      <c r="DS51" s="22">
        <v>0</v>
      </c>
      <c r="DT51" s="22">
        <f t="shared" si="47"/>
        <v>0</v>
      </c>
      <c r="DU51" s="22">
        <v>0</v>
      </c>
      <c r="DV51" s="22">
        <v>0</v>
      </c>
      <c r="DW51" s="22">
        <v>0</v>
      </c>
      <c r="DX51" s="22">
        <v>0</v>
      </c>
      <c r="DY51" s="22">
        <v>0</v>
      </c>
      <c r="DZ51" s="22">
        <v>0</v>
      </c>
      <c r="EA51" s="22">
        <v>0</v>
      </c>
      <c r="EB51" s="22">
        <v>0</v>
      </c>
      <c r="EC51" s="22">
        <f t="shared" si="53"/>
        <v>0</v>
      </c>
      <c r="ED51" s="22">
        <f t="shared" si="53"/>
        <v>0</v>
      </c>
      <c r="EE51" s="22">
        <f t="shared" si="26"/>
        <v>0</v>
      </c>
      <c r="EH51" s="23"/>
      <c r="EJ51" s="23"/>
      <c r="EK51" s="23"/>
      <c r="EM51" s="23"/>
    </row>
    <row r="52" spans="1:143" s="27" customFormat="1" ht="22.5" customHeight="1" x14ac:dyDescent="0.2">
      <c r="A52" s="25"/>
      <c r="B52" s="15" t="s">
        <v>41</v>
      </c>
      <c r="C52" s="26">
        <f>SUM(C10:C51)</f>
        <v>1468819.2707</v>
      </c>
      <c r="D52" s="26">
        <f t="shared" ref="D52:BO52" si="54">SUM(D10:D51)</f>
        <v>875389.8047000001</v>
      </c>
      <c r="E52" s="26">
        <f t="shared" si="54"/>
        <v>9334717.003899999</v>
      </c>
      <c r="F52" s="26">
        <f t="shared" si="54"/>
        <v>2170311.3968083323</v>
      </c>
      <c r="G52" s="26">
        <f t="shared" si="54"/>
        <v>832844.12680000009</v>
      </c>
      <c r="H52" s="26">
        <f t="shared" si="1"/>
        <v>38.374406918047967</v>
      </c>
      <c r="I52" s="26">
        <f t="shared" si="2"/>
        <v>8.9220072386987397</v>
      </c>
      <c r="J52" s="26">
        <f t="shared" si="54"/>
        <v>4124369.9538999991</v>
      </c>
      <c r="K52" s="26">
        <f t="shared" si="54"/>
        <v>870071.50722500007</v>
      </c>
      <c r="L52" s="26">
        <f t="shared" si="54"/>
        <v>404309.89640000003</v>
      </c>
      <c r="M52" s="26">
        <f t="shared" si="6"/>
        <v>46.468582529440958</v>
      </c>
      <c r="N52" s="26">
        <f t="shared" si="7"/>
        <v>9.8029493212092937</v>
      </c>
      <c r="O52" s="26">
        <f t="shared" si="54"/>
        <v>1621737.1039</v>
      </c>
      <c r="P52" s="26">
        <f t="shared" si="54"/>
        <v>350910.55097500002</v>
      </c>
      <c r="Q52" s="26">
        <f t="shared" si="54"/>
        <v>236811.37000000005</v>
      </c>
      <c r="R52" s="26">
        <f t="shared" si="11"/>
        <v>67.484824648909253</v>
      </c>
      <c r="S52" s="26">
        <f t="shared" si="12"/>
        <v>14.602327925439287</v>
      </c>
      <c r="T52" s="26">
        <f t="shared" si="54"/>
        <v>564616.6039000001</v>
      </c>
      <c r="U52" s="26">
        <f t="shared" si="54"/>
        <v>149954.15097500003</v>
      </c>
      <c r="V52" s="26">
        <f t="shared" si="54"/>
        <v>111570.30709999998</v>
      </c>
      <c r="W52" s="26">
        <f t="shared" si="29"/>
        <v>74.402946750437536</v>
      </c>
      <c r="X52" s="26">
        <f t="shared" si="30"/>
        <v>19.760365942011919</v>
      </c>
      <c r="Y52" s="26">
        <f t="shared" si="54"/>
        <v>399926.99999999994</v>
      </c>
      <c r="Z52" s="26">
        <f t="shared" si="54"/>
        <v>71820.170833333337</v>
      </c>
      <c r="AA52" s="26">
        <f t="shared" si="54"/>
        <v>34401.0481</v>
      </c>
      <c r="AB52" s="26">
        <f t="shared" si="13"/>
        <v>47.89886699076704</v>
      </c>
      <c r="AC52" s="26">
        <f t="shared" si="14"/>
        <v>8.601831859314327</v>
      </c>
      <c r="AD52" s="26">
        <f t="shared" si="54"/>
        <v>1057120.5</v>
      </c>
      <c r="AE52" s="26">
        <f t="shared" si="54"/>
        <v>200956.4</v>
      </c>
      <c r="AF52" s="26">
        <f t="shared" si="54"/>
        <v>125241.06289999998</v>
      </c>
      <c r="AG52" s="26">
        <f t="shared" si="32"/>
        <v>62.322505229990178</v>
      </c>
      <c r="AH52" s="26">
        <f t="shared" si="33"/>
        <v>11.847378127659049</v>
      </c>
      <c r="AI52" s="26">
        <f t="shared" si="54"/>
        <v>180039.2</v>
      </c>
      <c r="AJ52" s="26">
        <f t="shared" si="54"/>
        <v>52394.020833333328</v>
      </c>
      <c r="AK52" s="26">
        <f t="shared" si="54"/>
        <v>42431.455000000002</v>
      </c>
      <c r="AL52" s="26">
        <f t="shared" si="15"/>
        <v>80.985300087915576</v>
      </c>
      <c r="AM52" s="26">
        <f t="shared" si="16"/>
        <v>23.567897991104157</v>
      </c>
      <c r="AN52" s="26">
        <f t="shared" si="54"/>
        <v>60700</v>
      </c>
      <c r="AO52" s="26">
        <f t="shared" si="54"/>
        <v>10015.333333333334</v>
      </c>
      <c r="AP52" s="26">
        <f t="shared" si="54"/>
        <v>5662</v>
      </c>
      <c r="AQ52" s="26">
        <f t="shared" si="17"/>
        <v>56.533315582773078</v>
      </c>
      <c r="AR52" s="26">
        <f t="shared" si="18"/>
        <v>9.3278418451400338</v>
      </c>
      <c r="AS52" s="26">
        <f t="shared" si="54"/>
        <v>0</v>
      </c>
      <c r="AT52" s="26">
        <f t="shared" si="54"/>
        <v>0</v>
      </c>
      <c r="AU52" s="26">
        <f t="shared" si="54"/>
        <v>0</v>
      </c>
      <c r="AV52" s="26">
        <f t="shared" si="54"/>
        <v>0</v>
      </c>
      <c r="AW52" s="26">
        <f t="shared" si="54"/>
        <v>0</v>
      </c>
      <c r="AX52" s="26">
        <f t="shared" si="54"/>
        <v>0</v>
      </c>
      <c r="AY52" s="26">
        <f t="shared" si="54"/>
        <v>5054186.4000000013</v>
      </c>
      <c r="AZ52" s="26">
        <f t="shared" si="54"/>
        <v>1263546.6000000003</v>
      </c>
      <c r="BA52" s="26">
        <f t="shared" si="54"/>
        <v>421182.19999999995</v>
      </c>
      <c r="BB52" s="26">
        <f t="shared" si="54"/>
        <v>0</v>
      </c>
      <c r="BC52" s="26">
        <f t="shared" si="54"/>
        <v>0</v>
      </c>
      <c r="BD52" s="26">
        <f t="shared" si="54"/>
        <v>0</v>
      </c>
      <c r="BE52" s="26">
        <f t="shared" si="54"/>
        <v>57635.7</v>
      </c>
      <c r="BF52" s="26">
        <f t="shared" si="54"/>
        <v>14408.924999999999</v>
      </c>
      <c r="BG52" s="26">
        <f t="shared" si="54"/>
        <v>0</v>
      </c>
      <c r="BH52" s="26">
        <f t="shared" si="54"/>
        <v>0</v>
      </c>
      <c r="BI52" s="26">
        <f t="shared" si="54"/>
        <v>0</v>
      </c>
      <c r="BJ52" s="26">
        <f t="shared" si="54"/>
        <v>0</v>
      </c>
      <c r="BK52" s="26">
        <f t="shared" si="54"/>
        <v>0</v>
      </c>
      <c r="BL52" s="26">
        <f t="shared" si="54"/>
        <v>0</v>
      </c>
      <c r="BM52" s="26">
        <f t="shared" si="54"/>
        <v>0</v>
      </c>
      <c r="BN52" s="26">
        <f t="shared" si="54"/>
        <v>233424</v>
      </c>
      <c r="BO52" s="26">
        <f t="shared" si="54"/>
        <v>45651.712499999994</v>
      </c>
      <c r="BP52" s="26">
        <f t="shared" ref="BP52:EA52" si="55">SUM(BP10:BP51)</f>
        <v>13472.415600000004</v>
      </c>
      <c r="BQ52" s="26">
        <f t="shared" si="20"/>
        <v>29.511303874964177</v>
      </c>
      <c r="BR52" s="26">
        <f t="shared" si="21"/>
        <v>5.7716497018301478</v>
      </c>
      <c r="BS52" s="26">
        <f t="shared" si="55"/>
        <v>157121.90000000002</v>
      </c>
      <c r="BT52" s="26">
        <f t="shared" si="55"/>
        <v>29755.441666666666</v>
      </c>
      <c r="BU52" s="26">
        <f t="shared" si="55"/>
        <v>9116.0146000000004</v>
      </c>
      <c r="BV52" s="26">
        <f t="shared" si="55"/>
        <v>30521.599999999999</v>
      </c>
      <c r="BW52" s="26">
        <f t="shared" si="55"/>
        <v>6358.666666666667</v>
      </c>
      <c r="BX52" s="26">
        <f t="shared" si="55"/>
        <v>2196.8560000000002</v>
      </c>
      <c r="BY52" s="26">
        <f t="shared" si="55"/>
        <v>3000</v>
      </c>
      <c r="BZ52" s="26">
        <f t="shared" si="55"/>
        <v>625</v>
      </c>
      <c r="CA52" s="26">
        <f t="shared" si="55"/>
        <v>115</v>
      </c>
      <c r="CB52" s="26">
        <f t="shared" si="55"/>
        <v>42780.5</v>
      </c>
      <c r="CC52" s="26">
        <f t="shared" si="55"/>
        <v>8912.6041666666679</v>
      </c>
      <c r="CD52" s="26">
        <f t="shared" si="55"/>
        <v>2044.5450000000001</v>
      </c>
      <c r="CE52" s="26">
        <f t="shared" si="55"/>
        <v>0</v>
      </c>
      <c r="CF52" s="26">
        <f t="shared" si="55"/>
        <v>0</v>
      </c>
      <c r="CG52" s="26">
        <f t="shared" si="55"/>
        <v>0</v>
      </c>
      <c r="CH52" s="26">
        <f t="shared" si="55"/>
        <v>16293.75</v>
      </c>
      <c r="CI52" s="26">
        <f t="shared" si="55"/>
        <v>3394.53125</v>
      </c>
      <c r="CJ52" s="26">
        <f t="shared" si="55"/>
        <v>-347.5496</v>
      </c>
      <c r="CK52" s="26">
        <f t="shared" si="55"/>
        <v>16320</v>
      </c>
      <c r="CL52" s="26">
        <f t="shared" si="55"/>
        <v>3400</v>
      </c>
      <c r="CM52" s="26">
        <f t="shared" si="55"/>
        <v>597</v>
      </c>
      <c r="CN52" s="26">
        <f t="shared" si="55"/>
        <v>1240781.45</v>
      </c>
      <c r="CO52" s="26">
        <f t="shared" si="55"/>
        <v>258496.13541666663</v>
      </c>
      <c r="CP52" s="26">
        <f t="shared" si="55"/>
        <v>57960.351000000002</v>
      </c>
      <c r="CQ52" s="26">
        <f t="shared" si="55"/>
        <v>557144.6</v>
      </c>
      <c r="CR52" s="26">
        <f t="shared" si="55"/>
        <v>121056.93333333333</v>
      </c>
      <c r="CS52" s="26">
        <f t="shared" si="55"/>
        <v>28785.040999999997</v>
      </c>
      <c r="CT52" s="26">
        <f t="shared" si="55"/>
        <v>190300</v>
      </c>
      <c r="CU52" s="26">
        <f t="shared" si="55"/>
        <v>39645.833333333336</v>
      </c>
      <c r="CV52" s="26">
        <f t="shared" si="55"/>
        <v>3290.7830000000004</v>
      </c>
      <c r="CW52" s="26">
        <f t="shared" si="55"/>
        <v>13750</v>
      </c>
      <c r="CX52" s="26">
        <f t="shared" si="55"/>
        <v>2864.5833333333326</v>
      </c>
      <c r="CY52" s="26">
        <f t="shared" si="55"/>
        <v>2958.9869999999996</v>
      </c>
      <c r="CZ52" s="26">
        <f t="shared" si="55"/>
        <v>200</v>
      </c>
      <c r="DA52" s="26">
        <f t="shared" si="55"/>
        <v>1800</v>
      </c>
      <c r="DB52" s="26">
        <f t="shared" si="55"/>
        <v>0</v>
      </c>
      <c r="DC52" s="26">
        <f t="shared" si="55"/>
        <v>167391.20000000004</v>
      </c>
      <c r="DD52" s="26">
        <f t="shared" si="55"/>
        <v>34873.166666666664</v>
      </c>
      <c r="DE52" s="26">
        <f t="shared" si="55"/>
        <v>6724.4867000000004</v>
      </c>
      <c r="DF52" s="26">
        <f t="shared" si="55"/>
        <v>0</v>
      </c>
      <c r="DG52" s="26">
        <f t="shared" si="55"/>
        <v>9252685.8038999997</v>
      </c>
      <c r="DH52" s="26">
        <f t="shared" si="55"/>
        <v>2153221.5634749993</v>
      </c>
      <c r="DI52" s="26">
        <f t="shared" si="55"/>
        <v>825144.54680000001</v>
      </c>
      <c r="DJ52" s="26">
        <f t="shared" si="55"/>
        <v>0</v>
      </c>
      <c r="DK52" s="26">
        <f t="shared" si="55"/>
        <v>0</v>
      </c>
      <c r="DL52" s="26">
        <f t="shared" si="55"/>
        <v>0</v>
      </c>
      <c r="DM52" s="26">
        <f t="shared" si="55"/>
        <v>74331.600000000006</v>
      </c>
      <c r="DN52" s="26">
        <f t="shared" si="55"/>
        <v>15485.75</v>
      </c>
      <c r="DO52" s="26">
        <f t="shared" si="55"/>
        <v>0</v>
      </c>
      <c r="DP52" s="26">
        <f t="shared" si="55"/>
        <v>0</v>
      </c>
      <c r="DQ52" s="26">
        <f t="shared" si="55"/>
        <v>0</v>
      </c>
      <c r="DR52" s="26">
        <f t="shared" si="55"/>
        <v>0</v>
      </c>
      <c r="DS52" s="26">
        <f t="shared" si="55"/>
        <v>7699.6</v>
      </c>
      <c r="DT52" s="26">
        <f t="shared" si="55"/>
        <v>1604.0833333333333</v>
      </c>
      <c r="DU52" s="26">
        <f t="shared" si="55"/>
        <v>7699.58</v>
      </c>
      <c r="DV52" s="26">
        <f t="shared" si="55"/>
        <v>0</v>
      </c>
      <c r="DW52" s="26">
        <f t="shared" si="55"/>
        <v>0</v>
      </c>
      <c r="DX52" s="26">
        <f t="shared" si="55"/>
        <v>0</v>
      </c>
      <c r="DY52" s="26">
        <f t="shared" si="55"/>
        <v>83550</v>
      </c>
      <c r="DZ52" s="26">
        <f t="shared" si="55"/>
        <v>0</v>
      </c>
      <c r="EA52" s="26">
        <f t="shared" si="55"/>
        <v>0</v>
      </c>
      <c r="EB52" s="26">
        <f t="shared" ref="EB52:EE52" si="56">SUM(EB10:EB51)</f>
        <v>0</v>
      </c>
      <c r="EC52" s="26">
        <f t="shared" si="56"/>
        <v>165581.20000000001</v>
      </c>
      <c r="ED52" s="26">
        <f t="shared" si="56"/>
        <v>17089.833333333332</v>
      </c>
      <c r="EE52" s="26">
        <f t="shared" si="56"/>
        <v>7699.58</v>
      </c>
    </row>
    <row r="53" spans="1:143" x14ac:dyDescent="0.25">
      <c r="E53" s="16"/>
      <c r="F53" s="17"/>
      <c r="AY53" s="18">
        <f>AY52+BE52</f>
        <v>5111822.1000000015</v>
      </c>
    </row>
    <row r="54" spans="1:143" s="18" customFormat="1" x14ac:dyDescent="0.25">
      <c r="B54" s="19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20"/>
    </row>
    <row r="55" spans="1:143" x14ac:dyDescent="0.25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20"/>
    </row>
  </sheetData>
  <protectedRanges>
    <protectedRange sqref="U10:W51 W52" name="Range4_5_1_2_1_1_1_1_1_1_1_1_1"/>
    <protectedRange sqref="AA10:AB51 AB52" name="Range4_1_1_1_2_1_1_1_1_1_1_1_1_1"/>
    <protectedRange sqref="AF10:AG51 AG52" name="Range4_2_1_1_2_1_1_1_1_1_1_1_1_1"/>
    <protectedRange sqref="AK10:AL51 AL52" name="Range4_3_1_1_2_1_1_1_1_1_1_1_1_1"/>
    <protectedRange sqref="AP10:AQ51 AQ52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1">
    <mergeCell ref="CU7:CV7"/>
    <mergeCell ref="DQ7:DR7"/>
    <mergeCell ref="T7:T8"/>
    <mergeCell ref="Y7:Y8"/>
    <mergeCell ref="EB4:EB8"/>
    <mergeCell ref="DF4:DF8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E6:CG6"/>
    <mergeCell ref="CH6:CJ6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BB6:BD6"/>
    <mergeCell ref="AV6:A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AD7:AD8"/>
    <mergeCell ref="AY7:AY8"/>
    <mergeCell ref="BB7:BB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  <mergeCell ref="U7:X7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2019-12-26T05:39:23Z</cp:lastPrinted>
  <dcterms:created xsi:type="dcterms:W3CDTF">2002-03-15T09:46:46Z</dcterms:created>
  <dcterms:modified xsi:type="dcterms:W3CDTF">2020-02-05T10:17:21Z</dcterms:modified>
</cp:coreProperties>
</file>